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C:\Users\04846\OneDrive - Development Bank of Southern Africa\HDRIVEMIGRATED\CSI\Bridges\21. RFP268.2023 DIKIDINI\RFP268.2023 TENDER PACK\BOQ\Unpriced\"/>
    </mc:Choice>
  </mc:AlternateContent>
  <xr:revisionPtr revIDLastSave="0" documentId="13_ncr:1_{BACEEA67-A3DE-4359-8703-B13F4AE37E2B}" xr6:coauthVersionLast="47" xr6:coauthVersionMax="47" xr10:uidLastSave="{00000000-0000-0000-0000-000000000000}"/>
  <bookViews>
    <workbookView xWindow="-110" yWindow="-110" windowWidth="19420" windowHeight="11620" firstSheet="6" activeTab="7" xr2:uid="{00000000-000D-0000-FFFF-FFFF00000000}"/>
  </bookViews>
  <sheets>
    <sheet name="Section 1 - P&amp;G" sheetId="13" r:id="rId1"/>
    <sheet name="Section 2 - Earthworks" sheetId="9" r:id="rId2"/>
    <sheet name="Section 3 - Concrete Abutments" sheetId="7" r:id="rId3"/>
    <sheet name="Section 4 - Gabion" sheetId="8" r:id="rId4"/>
    <sheet name="Section 5 - Piling" sheetId="10" r:id="rId5"/>
    <sheet name="Section 6 - PrefabricatedBridge" sheetId="12" r:id="rId6"/>
    <sheet name="Section 7 - Roads (2)" sheetId="15" r:id="rId7"/>
    <sheet name="Contract Participation Goals " sheetId="14" r:id="rId8"/>
    <sheet name="Summary" sheetId="11" r:id="rId9"/>
  </sheets>
  <definedNames>
    <definedName name="_xlnm.Print_Area" localSheetId="7">'Contract Participation Goals '!$A$1:$G$26</definedName>
    <definedName name="_xlnm.Print_Area" localSheetId="1">'Section 2 - Earthworks'!$A$1:$G$91</definedName>
    <definedName name="_xlnm.Print_Area" localSheetId="3">'Section 4 - Gabion'!$A$1:$G$53</definedName>
    <definedName name="_xlnm.Print_Area" localSheetId="4">'Section 5 - Piling'!$A$1:$G$78</definedName>
    <definedName name="_xlnm.Print_Area" localSheetId="6">'Section 7 - Roads (2)'!$A$1:$G$122</definedName>
    <definedName name="_xlnm.Print_Area" localSheetId="8">Summary!$A$1:$D$25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8" i="11" l="1"/>
  <c r="G26" i="14"/>
  <c r="D19" i="11" s="1"/>
  <c r="G120" i="15"/>
  <c r="G119" i="15"/>
  <c r="G118" i="15"/>
  <c r="G117" i="15"/>
  <c r="G116" i="15"/>
  <c r="G115" i="15"/>
  <c r="G114" i="15"/>
  <c r="E113" i="15"/>
  <c r="G113" i="15" s="1"/>
  <c r="G112" i="15"/>
  <c r="E111" i="15"/>
  <c r="G111" i="15" s="1"/>
  <c r="G105" i="15"/>
  <c r="G103" i="15"/>
  <c r="G99" i="15"/>
  <c r="G97" i="15"/>
  <c r="G95" i="15"/>
  <c r="G93" i="15"/>
  <c r="G91" i="15"/>
  <c r="G89" i="15"/>
  <c r="G87" i="15"/>
  <c r="G85" i="15"/>
  <c r="G83" i="15"/>
  <c r="G81" i="15"/>
  <c r="G75" i="15"/>
  <c r="G72" i="15"/>
  <c r="G71" i="15"/>
  <c r="G67" i="15"/>
  <c r="G66" i="15"/>
  <c r="G65" i="15"/>
  <c r="G64" i="15"/>
  <c r="G63" i="15"/>
  <c r="G62" i="15"/>
  <c r="G61" i="15"/>
  <c r="G60" i="15"/>
  <c r="G59" i="15"/>
  <c r="G58" i="15"/>
  <c r="G57" i="15"/>
  <c r="G56" i="15"/>
  <c r="G55" i="15"/>
  <c r="G43" i="15"/>
  <c r="G37" i="15"/>
  <c r="E33" i="15"/>
  <c r="E47" i="15" s="1"/>
  <c r="G47" i="15" s="1"/>
  <c r="G29" i="15"/>
  <c r="G25" i="15"/>
  <c r="E25" i="15"/>
  <c r="G21" i="15"/>
  <c r="G16" i="15"/>
  <c r="G15" i="15"/>
  <c r="G33" i="15" l="1"/>
  <c r="G122" i="15" s="1"/>
  <c r="G89" i="9" l="1"/>
  <c r="G86" i="9"/>
  <c r="G58" i="9"/>
  <c r="G59" i="9"/>
  <c r="G60" i="9"/>
  <c r="G57" i="9"/>
  <c r="G40" i="9" l="1"/>
  <c r="G41" i="9"/>
  <c r="G42" i="9"/>
  <c r="G39" i="9"/>
  <c r="G34" i="9"/>
  <c r="G25" i="9"/>
  <c r="G17" i="9"/>
  <c r="G29" i="10"/>
  <c r="G65" i="10"/>
  <c r="G61" i="10"/>
  <c r="G59" i="10"/>
  <c r="G53" i="10"/>
  <c r="G51" i="10"/>
  <c r="G43" i="10"/>
  <c r="G37" i="10"/>
  <c r="G35" i="10"/>
  <c r="G33" i="10"/>
  <c r="G31" i="10"/>
  <c r="G25" i="10"/>
  <c r="G35" i="7" l="1"/>
  <c r="G36" i="9" l="1"/>
  <c r="G35" i="9"/>
  <c r="G31" i="9"/>
  <c r="G30" i="9"/>
  <c r="G50" i="9"/>
  <c r="G27" i="9"/>
  <c r="G26" i="9"/>
  <c r="G23" i="9"/>
  <c r="G22" i="9"/>
  <c r="G14" i="7"/>
  <c r="G19" i="9"/>
  <c r="G18" i="9"/>
  <c r="F17" i="13" l="1"/>
  <c r="F19" i="13"/>
  <c r="G17" i="10"/>
  <c r="F13" i="13"/>
  <c r="F15" i="13"/>
  <c r="F16" i="13"/>
  <c r="F14" i="13"/>
  <c r="G14" i="12"/>
  <c r="G13" i="12"/>
  <c r="G49" i="7"/>
  <c r="G50" i="7"/>
  <c r="G9" i="7"/>
  <c r="G8" i="7"/>
  <c r="G7" i="7"/>
  <c r="F25" i="13" l="1"/>
  <c r="D12" i="11" s="1"/>
  <c r="G26" i="12"/>
  <c r="D17" i="11" s="1"/>
  <c r="G66" i="10"/>
  <c r="G67" i="10"/>
  <c r="G69" i="10"/>
  <c r="G70" i="10"/>
  <c r="G71" i="10"/>
  <c r="G78" i="10" s="1"/>
  <c r="G72" i="10"/>
  <c r="G73" i="10"/>
  <c r="G74" i="10"/>
  <c r="G75" i="10"/>
  <c r="G76" i="10"/>
  <c r="D16" i="11" l="1"/>
  <c r="G83" i="9"/>
  <c r="G80" i="9"/>
  <c r="G79" i="9"/>
  <c r="G75" i="9"/>
  <c r="G74" i="9"/>
  <c r="G72" i="9"/>
  <c r="G68" i="9"/>
  <c r="G67" i="9"/>
  <c r="G66" i="9"/>
  <c r="G54" i="9"/>
  <c r="G53" i="9"/>
  <c r="G48" i="9"/>
  <c r="G15" i="9"/>
  <c r="G14" i="9"/>
  <c r="G8" i="9"/>
  <c r="G7" i="9"/>
  <c r="G6" i="9"/>
  <c r="G5" i="9"/>
  <c r="G51" i="8"/>
  <c r="G47" i="8"/>
  <c r="G46" i="8"/>
  <c r="G43" i="8"/>
  <c r="G40" i="8"/>
  <c r="G39" i="8"/>
  <c r="G35" i="8"/>
  <c r="G34" i="8"/>
  <c r="G31" i="8"/>
  <c r="G28" i="8"/>
  <c r="G27" i="8"/>
  <c r="G23" i="8"/>
  <c r="G19" i="8"/>
  <c r="G17" i="8"/>
  <c r="G15" i="8"/>
  <c r="G91" i="9" l="1"/>
  <c r="G53" i="8"/>
  <c r="D15" i="11" l="1"/>
  <c r="D13" i="11"/>
  <c r="G51" i="7"/>
  <c r="G37" i="7"/>
  <c r="G47" i="7"/>
  <c r="G54" i="7"/>
  <c r="G53" i="7"/>
  <c r="G32" i="7"/>
  <c r="G30" i="7"/>
  <c r="G28" i="7"/>
  <c r="G43" i="7"/>
  <c r="G36" i="7"/>
  <c r="G13" i="7" l="1"/>
  <c r="G16" i="7"/>
  <c r="G18" i="7"/>
  <c r="G45" i="7"/>
  <c r="G42" i="7"/>
  <c r="G40" i="7"/>
  <c r="G29" i="7"/>
  <c r="G27" i="7"/>
  <c r="G25" i="7"/>
  <c r="G24" i="7"/>
  <c r="G11" i="7"/>
  <c r="G5" i="7"/>
  <c r="G55" i="7" l="1"/>
  <c r="D14" i="11" s="1"/>
  <c r="D20" i="11" s="1"/>
  <c r="D22" i="11" l="1"/>
  <c r="D23" i="11" s="1"/>
  <c r="D25"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tc={97492B65-29B0-4A2F-96BD-F92A4345F365}</author>
    <author>tc={41EE6FA4-F1D8-4791-93E3-BDE84E93E120}</author>
  </authors>
  <commentList>
    <comment ref="C16" authorId="0" shapeId="0" xr:uid="{00000000-0006-0000-0100-000001000000}">
      <text>
        <t>[Threaded comment]
Your version of Excel allows you to read this threaded comment; however, any edits to it will get removed if the file is opened in a newer version of Excel. Learn more: https://go.microsoft.com/fwlink/?linkid=870924
Comment:
    Is this a heading? Indicate as such</t>
      </text>
    </comment>
    <comment ref="G57" authorId="1" shapeId="0" xr:uid="{00000000-0006-0000-0100-000003000000}">
      <text>
        <t>[Threaded comment]
Your version of Excel allows you to read this threaded comment; however, any edits to it will get removed if the file is opened in a newer version of Excel. Learn more: https://go.microsoft.com/fwlink/?linkid=870924
Comment:
    Measure all these items</t>
      </text>
    </comment>
  </commentList>
</comments>
</file>

<file path=xl/sharedStrings.xml><?xml version="1.0" encoding="utf-8"?>
<sst xmlns="http://schemas.openxmlformats.org/spreadsheetml/2006/main" count="743" uniqueCount="314">
  <si>
    <t>ITEM NO</t>
  </si>
  <si>
    <t>PAYMENT</t>
  </si>
  <si>
    <t>DESCRIPTION</t>
  </si>
  <si>
    <t>UNIT</t>
  </si>
  <si>
    <t>QTY</t>
  </si>
  <si>
    <t>RATE</t>
  </si>
  <si>
    <t xml:space="preserve"> AMOUNT </t>
  </si>
  <si>
    <t>8.3.1</t>
  </si>
  <si>
    <t>8.3.2</t>
  </si>
  <si>
    <t>8.3.3</t>
  </si>
  <si>
    <t>8.4.2</t>
  </si>
  <si>
    <t>8.4.3</t>
  </si>
  <si>
    <t>8.4.4</t>
  </si>
  <si>
    <t>No.</t>
  </si>
  <si>
    <t>m³</t>
  </si>
  <si>
    <t>SABS 1200C: SITE CLEARANCE</t>
  </si>
  <si>
    <t>Clear and grub</t>
  </si>
  <si>
    <t>8.2.1</t>
  </si>
  <si>
    <t>ha</t>
  </si>
  <si>
    <t>8.2.3</t>
  </si>
  <si>
    <t>8.2.10</t>
  </si>
  <si>
    <t>Bulk Excavation</t>
  </si>
  <si>
    <t>8.3.2 a)</t>
  </si>
  <si>
    <t>PSDM 8.3.7</t>
  </si>
  <si>
    <t>a)</t>
  </si>
  <si>
    <t>Soft excavation</t>
  </si>
  <si>
    <t>Hard excavation</t>
  </si>
  <si>
    <t>Boulder excavation Class B</t>
  </si>
  <si>
    <t>SABS 1200ME: SUB-BASE</t>
  </si>
  <si>
    <t>Construct the subbase course / shoulders / gravel wearing course with material from commercial sources or designated borrow areas</t>
  </si>
  <si>
    <t xml:space="preserve"> m³</t>
  </si>
  <si>
    <t xml:space="preserve"> 8.3.17</t>
  </si>
  <si>
    <t>Testing (Additional tests as required by the Engineer)</t>
  </si>
  <si>
    <t>Modified AASHTO Density tests by registered laboratory</t>
  </si>
  <si>
    <t>Total Earthworks (Carried to Summary)</t>
  </si>
  <si>
    <t>SABS 1200D: EARTHWORKS</t>
  </si>
  <si>
    <t>SABS 1200G: CONCRETE (STRUCTURAL)</t>
  </si>
  <si>
    <t xml:space="preserve">ITEM </t>
  </si>
  <si>
    <t>Rough</t>
  </si>
  <si>
    <r>
      <t>m</t>
    </r>
    <r>
      <rPr>
        <vertAlign val="superscript"/>
        <sz val="10"/>
        <color rgb="FF000000"/>
        <rFont val="Calibri"/>
        <family val="2"/>
        <scheme val="minor"/>
      </rPr>
      <t>2</t>
    </r>
  </si>
  <si>
    <r>
      <t>m</t>
    </r>
    <r>
      <rPr>
        <vertAlign val="superscript"/>
        <sz val="10"/>
        <color theme="1"/>
        <rFont val="Calibri"/>
        <family val="2"/>
        <scheme val="minor"/>
      </rPr>
      <t>2</t>
    </r>
  </si>
  <si>
    <t>Smooth</t>
  </si>
  <si>
    <t>Blinding</t>
  </si>
  <si>
    <t>Unformed surface finishes</t>
  </si>
  <si>
    <t>m</t>
  </si>
  <si>
    <t xml:space="preserve">AMOUNT </t>
  </si>
  <si>
    <t>SECTION 5: GABIONS</t>
  </si>
  <si>
    <r>
      <t>Restricted Excavation</t>
    </r>
    <r>
      <rPr>
        <b/>
        <sz val="10"/>
        <color theme="1"/>
        <rFont val="Calibri"/>
        <family val="2"/>
        <scheme val="minor"/>
      </rPr>
      <t xml:space="preserve"> </t>
    </r>
  </si>
  <si>
    <t>8.3.3 a)</t>
  </si>
  <si>
    <t>Restricted excavation in all materials and use for backfilling or fill, as specified and carting away and spoiling excess unsuitable materials</t>
  </si>
  <si>
    <t xml:space="preserve"> To underside of Gabions</t>
  </si>
  <si>
    <t>8.3.5</t>
  </si>
  <si>
    <t>Extra Excavation in all Materials to Provide Working Space around Structure</t>
  </si>
  <si>
    <t>Working space around excavations</t>
  </si>
  <si>
    <t xml:space="preserve"> m²</t>
  </si>
  <si>
    <t>8.3.9</t>
  </si>
  <si>
    <t xml:space="preserve">Extra-over for Backfill or for Fill Material against Structures </t>
  </si>
  <si>
    <t>Against Gabions</t>
  </si>
  <si>
    <t>SABS 1200DM: EARTHWORKS ROADS</t>
  </si>
  <si>
    <t>Treatment of road-bed</t>
  </si>
  <si>
    <t>Road-bed preparation and compaction of material to</t>
  </si>
  <si>
    <t>minimum of 93% of modified AASHTO maximum density for Gabions/Reno Matrasses(where required by Engineer)</t>
  </si>
  <si>
    <t>SABS 1200DK GABIONS AND PITCHING</t>
  </si>
  <si>
    <t>8.2.2</t>
  </si>
  <si>
    <t>8.2.4</t>
  </si>
  <si>
    <t>Geotextile (or geomembrane)</t>
  </si>
  <si>
    <t>m²</t>
  </si>
  <si>
    <t>Total Gabions (Carried to Summary)</t>
  </si>
  <si>
    <t>Cart to spoil</t>
  </si>
  <si>
    <t>Road bed preperation and compaction of material to 93% Mod AASHTO Density</t>
  </si>
  <si>
    <t xml:space="preserve"> To underside of Gabions and Link Mattressess</t>
  </si>
  <si>
    <t>Bed mattress 2x1x0.3m</t>
  </si>
  <si>
    <t>Filter fabric Bidim A6 or similar approved: Supply geotextile, cutting, waste, placing, joining, overlapping and fastening geotextile in position to external face of baskets</t>
  </si>
  <si>
    <t>Gabions 1x1x2m to sides of concrete access road</t>
  </si>
  <si>
    <t>150mm Subbase G5 material compacted to 95% Mod AASHTO Density</t>
  </si>
  <si>
    <t>Gabions 1x1x2m to sides of concrete abutment</t>
  </si>
  <si>
    <t>Remove all trees and tree stumps regardless of girth</t>
  </si>
  <si>
    <t>SECTION 4: GABIONS</t>
  </si>
  <si>
    <t>Strength concrete 35/19</t>
  </si>
  <si>
    <t>Filter fabric Bidim A4 or similar approved: Supply geotextile, cutting, waste, placing, joining, overlapping and fastening geotextile in position to underside of mattressess</t>
  </si>
  <si>
    <t>SABS 1200D: BULK EARTWORKS</t>
  </si>
  <si>
    <t>SABS 1200DM: EARTWORKS ROAD SUBGRADE</t>
  </si>
  <si>
    <t>SABS 1200ME: SUBBASE</t>
  </si>
  <si>
    <t>SABS 1200MM: ANCILLARY ROADWORKS</t>
  </si>
  <si>
    <t>End Units</t>
  </si>
  <si>
    <t>to Eastern aproach road</t>
  </si>
  <si>
    <t>SANS 1350 hot dipped Galvanized Guardrails on Standard timber posts 1800mm long x 150-175mm diameter.</t>
  </si>
  <si>
    <t>Fishtail Terminal end wings</t>
  </si>
  <si>
    <t>No</t>
  </si>
  <si>
    <t>EARTHWORKS</t>
  </si>
  <si>
    <t>CONCRETE ABUTMENTS</t>
  </si>
  <si>
    <t>Carting away</t>
  </si>
  <si>
    <t>Cart to spoil surplus excavated material</t>
  </si>
  <si>
    <t xml:space="preserve">Restricted excavation in earth and deposit excavated material on site for use as filling or backfilling (elsewhere measured)
</t>
  </si>
  <si>
    <t>To underside of pile caps including working around piles</t>
  </si>
  <si>
    <t>Working space to sides of pile caps (Excavation not exceeding 3m deep)</t>
  </si>
  <si>
    <t>Filling</t>
  </si>
  <si>
    <t xml:space="preserve">Granular earth filling arising from the excavations compacted in multiple layers not exceeding 150mm thick to 93% Mod AASHTO density in backfilling to foundation excavations
</t>
  </si>
  <si>
    <t>Working space excavation for a width as necessary and backfill on completion with in-situ material from stockpiles on site</t>
  </si>
  <si>
    <t>Risk of collapse of excavations</t>
  </si>
  <si>
    <t>Pile caps</t>
  </si>
  <si>
    <t>8.3</t>
  </si>
  <si>
    <t>Steel Bars</t>
  </si>
  <si>
    <t>Mild steel bars of varying diameter</t>
  </si>
  <si>
    <t>t</t>
  </si>
  <si>
    <t>High tensile bars of varying diameter</t>
  </si>
  <si>
    <t>FORMWORK</t>
  </si>
  <si>
    <t>CONCRETE</t>
  </si>
  <si>
    <t>REINFORCEMENT</t>
  </si>
  <si>
    <t>To sides of pile caps</t>
  </si>
  <si>
    <t>To sides of blinding</t>
  </si>
  <si>
    <t>Bridge abutments</t>
  </si>
  <si>
    <t>To sides of bridge abutments not exceeding 8m high</t>
  </si>
  <si>
    <t>Boxing in to smooth formwork</t>
  </si>
  <si>
    <t>METALWORK</t>
  </si>
  <si>
    <t>Extra on last for mitred and welded corner</t>
  </si>
  <si>
    <t>JOINTS</t>
  </si>
  <si>
    <t>10mm Bitumen impregnated softboard not exceeding 300m wide between concrete surfaces</t>
  </si>
  <si>
    <t>SUNDRIES</t>
  </si>
  <si>
    <t>20mm Thick Non-shrink grout between concrete and steel baseplate</t>
  </si>
  <si>
    <t>To 45° underside of corbel to abutment not exceeding 300mm wide</t>
  </si>
  <si>
    <t>To edge of abutment support</t>
  </si>
  <si>
    <t>To Semi circular end of concrete abutment 750mm diameter x 7840mm high (rectangular sides elsewhere measured)</t>
  </si>
  <si>
    <t>To form horizontal rebate size 100mm wide x 150mm deep at top edge of abutment support</t>
  </si>
  <si>
    <t>Broom finish to top of abutment</t>
  </si>
  <si>
    <t>Take delivery and cast in exact position set of eight anchor bolts in to of abutment support</t>
  </si>
  <si>
    <t>R24 x 750mm long L-shaped dowel cast into abutment with one end projecting 200mm</t>
  </si>
  <si>
    <t>Mesh Type 60 double twisted hexagonal galvanized mesh</t>
  </si>
  <si>
    <t>Approach Road</t>
  </si>
  <si>
    <t>to Western approach road</t>
  </si>
  <si>
    <t>SECTION 5: PILING</t>
  </si>
  <si>
    <t>High tensile steel reinforcement</t>
  </si>
  <si>
    <t>Mild steel reinforcement</t>
  </si>
  <si>
    <t>Concrete grade 30/13 or as per manufacturers specification in cast in-situ piles</t>
  </si>
  <si>
    <t>Strip head of  min 500 mm diameter cast in-situ pile</t>
  </si>
  <si>
    <t>Allow for pile echo tests on selected piles</t>
  </si>
  <si>
    <t>Item</t>
  </si>
  <si>
    <t>a) Soft Material……...  0m - 7,5m</t>
  </si>
  <si>
    <t>b) Hard Material…7,5 - 10m</t>
  </si>
  <si>
    <t>Form a minimum 1.5 meter socket into 'hard' rock formation, (In No 42 piles)</t>
  </si>
  <si>
    <t>Setting up equipment at each position for installing piles on Eastern Bank</t>
  </si>
  <si>
    <t>Total Piling (Carried to Summary)</t>
  </si>
  <si>
    <t>Extra over restricted excavation for</t>
  </si>
  <si>
    <t>8.3.7</t>
  </si>
  <si>
    <t>Total Concrete Abutments (Carried to Summary)</t>
  </si>
  <si>
    <t>FINAL SUMMARY</t>
  </si>
  <si>
    <t>PRELIMINARY AND GENERAL</t>
  </si>
  <si>
    <t>GABIONS</t>
  </si>
  <si>
    <t>PILING</t>
  </si>
  <si>
    <t xml:space="preserve">Set of three concrete strength cubes each size 150 x 150 x 150mm, send to an independent laboratory for test crushing including all charges 
</t>
  </si>
  <si>
    <t>Install Mabey Compact 200 Panel Bridge</t>
  </si>
  <si>
    <t>Total Bridge (Carried to Summary)</t>
  </si>
  <si>
    <t>Supply and deliver to site Mabey Compact 200 Panel Bridge 25m clear span</t>
  </si>
  <si>
    <t>SECTION 1: PRELIMINARIES &amp; GENERAL</t>
  </si>
  <si>
    <t>PRELIMINARIES &amp; GENERAL</t>
  </si>
  <si>
    <t>Fixed Charge Items</t>
  </si>
  <si>
    <t>Time related items</t>
  </si>
  <si>
    <t>Months</t>
  </si>
  <si>
    <t>H&amp;S</t>
  </si>
  <si>
    <t>Enviromental</t>
  </si>
  <si>
    <t>Temporary Works</t>
  </si>
  <si>
    <t>De-watering</t>
  </si>
  <si>
    <t>DESIGN, SUPPLY AND INSTALLATION OF ODEX PILES</t>
  </si>
  <si>
    <t>Bulk Excavation cut to fill</t>
  </si>
  <si>
    <t>Excavate in all materials and use for embankment or backfill or dispose, as ordered</t>
  </si>
  <si>
    <t>To form platform for piling equipment on Western bank</t>
  </si>
  <si>
    <t>Setting up equipment at each position for installing piles on Western  Bank (Price to include for moving the equipment across the river and back on completion by a means determined by the piling contractor. The piling contractor must visit the site beforehand to aquint himself with the conditions and restriction on site as no claims due to want of knowledge will be entertained)</t>
  </si>
  <si>
    <t>Moving of equipment materials, etc across the river</t>
  </si>
  <si>
    <t>Local Labour</t>
  </si>
  <si>
    <t>To drainage ditch</t>
  </si>
  <si>
    <t>8.3.2 b)</t>
  </si>
  <si>
    <t>8.3.4</t>
  </si>
  <si>
    <t>8.3.4 a)</t>
  </si>
  <si>
    <t>8.3.4 b)</t>
  </si>
  <si>
    <t>Opening up and closing down of designated borrow pit</t>
  </si>
  <si>
    <t>Sum</t>
  </si>
  <si>
    <t>8.3.4 c)</t>
  </si>
  <si>
    <t>Dealing with overburden</t>
  </si>
  <si>
    <t>`</t>
  </si>
  <si>
    <t>Extra-over for importation of materials from: commercial sources including processing, shaping and compaction to 90% MOD AASHTO</t>
  </si>
  <si>
    <t>Extra-over for importation of materials from borrow pits including processing, shaping and compaction to 90% MOD AASHTO</t>
  </si>
  <si>
    <t>Remove topsoil to nominal depth of 150 mm to stockpile and maintain for later use and rehabilitation</t>
  </si>
  <si>
    <t xml:space="preserve">Taking down and repositioning and re-erect of existing fences </t>
  </si>
  <si>
    <t>Intermediate excavation (Provisional)</t>
  </si>
  <si>
    <t>Boulder excavation Class B (Provisional)</t>
  </si>
  <si>
    <t>Boulder excavation Class A (Provisional)</t>
  </si>
  <si>
    <t>150mm Sabunga wearing course from from (on-site) designated borrow area compacted to 95% Mod AASHTO density</t>
  </si>
  <si>
    <t>Sides of pile cap excavations exceeding 1,5m deep</t>
  </si>
  <si>
    <t>Additional Lateral Support around pile cap excavations exceeding 1,5m  and not exceeding 3,0m deep as directed by the Engineer (provisional)</t>
  </si>
  <si>
    <t>Excavate in all materials and use for embankment or backfill  including processing, shaping and compaction to 90% MOD AASHTO within freehaul distance of 2km</t>
  </si>
  <si>
    <t>Stockpile to fill, use for embankment or backfill including processing, shaping and compaction to 90% MOD AASHTO within freehaul distance of 2km</t>
  </si>
  <si>
    <t>To reach suitable roadbed founding material to approach and access roads</t>
  </si>
  <si>
    <t>Extra-over items 5 to 9 for importing of materials:</t>
  </si>
  <si>
    <t>SABS 1200DM: EARTHWORKS (ROADS, SUBGRADE)</t>
  </si>
  <si>
    <t>Excavate in all materials and stockpile within freehaul distance of 2km</t>
  </si>
  <si>
    <t>Excavate in all materials and dispose of as ordered within freehaul distance of 2km</t>
  </si>
  <si>
    <t>Rock fill (hard, durable, and inert material preferably shall consist of rock fill material varying in size between 150mm and the maximum size of 500mm including processing, shaping and compaction to the applicable specification from commercial sources</t>
  </si>
  <si>
    <t>Rock fill (hard, durable, and inert material preferably shall consist of rock fill material varying in size between 150mm and the maximum size of 500mm including processing, shaping and compaction to the applicable specification from designated borrow pits</t>
  </si>
  <si>
    <t>Restricted excavation in all materials and use for backfilling or fill, as specified and carting away and spoiling excess unsuitable materials to an approved Municipal Lanfill site irrespective of any freehaul distance</t>
  </si>
  <si>
    <t xml:space="preserve">Form shaft for min 500mm diameter concrete permanently case cast in-situ percussion drilled piles (rate to include permanent casings and any attachements that may be required for casing or end percussion hammer/fittings) </t>
  </si>
  <si>
    <t>To underside of link mattresses at  East Abutment</t>
  </si>
  <si>
    <t>To underside of link mattresses at West Abutment</t>
  </si>
  <si>
    <t>Bridge approach</t>
  </si>
  <si>
    <t>SECTION 2 - EARTHWORKS</t>
  </si>
  <si>
    <t>SECTION 3 - CONCRETE ABUTMENTS</t>
  </si>
  <si>
    <t>SECTION</t>
  </si>
  <si>
    <t>SABS 1200F: PILING</t>
  </si>
  <si>
    <t>GUARANTEE AND INSURANCE</t>
  </si>
  <si>
    <t>Provision of the specified piling guarantee and insurance</t>
  </si>
  <si>
    <t>ESTABLISHMENT</t>
  </si>
  <si>
    <t>Transporting and establishment on site of necessary plant for the execution of the work and removal thereof on completion</t>
  </si>
  <si>
    <t>Setting up plant at pile position</t>
  </si>
  <si>
    <t>Surveyor establishment</t>
  </si>
  <si>
    <t>Setting out of piles</t>
  </si>
  <si>
    <t>As built survey after pile installation</t>
  </si>
  <si>
    <t>PILES DESIGNED BY THE CONTRACTOR</t>
  </si>
  <si>
    <t>Design, Supply and Installation of Piles suitable for the following working loads, etc including concrete reinforcement, couplings, drilling, driving or boring etc., complete and disposal of surplus excavation material to a dumping site to be located by the contractor</t>
  </si>
  <si>
    <t>TESTING</t>
  </si>
  <si>
    <t>Load Testing:</t>
  </si>
  <si>
    <t>The load test is to be completed within 28 days of installing the first pile. The test procedure shall be the British procedure.  Piles shall be deemed to satisfy the test requirements if the minimum settlement measured at the pile cap does not exceed 10mm under the normal load, 18mm under the maximum load and 12mm for the residual settlement after removal of all load. It is required that the working pile will have to be tested to 1,5 times the working load.  The piles to be tested will be selected on site by the Consulting Structural Engineer.  The test will require deflection measurements at two independent localities on the pile accurate to 0,1mm. The set up reading of these deflections is to be approved by the Consulting Structural Engineer.</t>
  </si>
  <si>
    <t>Transporting and establishment on site of necessary testing plant for the execution of the work and removal thereof on completion.</t>
  </si>
  <si>
    <t>Piles to be load tested for loads up to 1,5 times the working load including down drag forces. Exact positions to be agreed in due course.</t>
  </si>
  <si>
    <t>Integrity Testing:</t>
  </si>
  <si>
    <t>The contractor is to note that all piles to be integrity tested.</t>
  </si>
  <si>
    <t>Establishment for Sonic Integrity Testing</t>
  </si>
  <si>
    <t>Allow for sonic integrity testing of all installed piles</t>
  </si>
  <si>
    <t>TEST BLOCKS</t>
  </si>
  <si>
    <t>Grout cube testing (set of six cubes per day)</t>
  </si>
  <si>
    <t>490mm Diameter piles with a load capacity of 800kN</t>
  </si>
  <si>
    <r>
      <t>Dispose of stockpiled material as ordered within</t>
    </r>
    <r>
      <rPr>
        <b/>
        <u/>
        <sz val="10"/>
        <color rgb="FFFF0000"/>
        <rFont val="Calibri"/>
        <family val="2"/>
        <scheme val="minor"/>
      </rPr>
      <t xml:space="preserve"> </t>
    </r>
    <r>
      <rPr>
        <b/>
        <u/>
        <sz val="10"/>
        <rFont val="Calibri"/>
        <family val="2"/>
        <scheme val="minor"/>
      </rPr>
      <t>freehaul</t>
    </r>
    <r>
      <rPr>
        <b/>
        <u/>
        <sz val="10"/>
        <color rgb="FFFF0000"/>
        <rFont val="Calibri"/>
        <family val="2"/>
        <scheme val="minor"/>
      </rPr>
      <t xml:space="preserve"> </t>
    </r>
    <r>
      <rPr>
        <b/>
        <u/>
        <sz val="10"/>
        <rFont val="Calibri"/>
        <family val="2"/>
        <scheme val="minor"/>
      </rPr>
      <t>distance of 2km</t>
    </r>
  </si>
  <si>
    <t>10MPa/19mm concrete Blinding layer under pile caps</t>
  </si>
  <si>
    <t>Gabions Eastern Embankment and Mesh "Gabion Baskets"</t>
  </si>
  <si>
    <t>Mesh Mattressess with mesh Type 60 double twisted hexagonal galvanized mesh</t>
  </si>
  <si>
    <t>Extra-over for:</t>
  </si>
  <si>
    <t>Keeping works free of water</t>
  </si>
  <si>
    <t>Allow for the bailing, pumping or otherwise keeping the works free from all water or mud</t>
  </si>
  <si>
    <t>Allow for supplying a 50mm diameter submersible pump delivering 500 litres per minute with and including a minimum 50m length of discharge hose for pumping away of any subterranean water which may surface in foundation trench, base, etc</t>
  </si>
  <si>
    <t>Hrs</t>
  </si>
  <si>
    <t>SECTION 7: ROADWORKS (PROVISIONAL</t>
  </si>
  <si>
    <t>Site clearance</t>
  </si>
  <si>
    <t>Allow for clearing the site of all rubbish, vegetation matter, grass, shrubs, bushes, small trees etc. not exceeding 200mm girth, remove from site to a dumping ground to be located by the Contractor.</t>
  </si>
  <si>
    <t>Stripping average 150mm thick layer of top soil and stockpiling on site</t>
  </si>
  <si>
    <t>BULK EXCAVATION, FILLING, ETC.</t>
  </si>
  <si>
    <t>Open face excavation in earth over sloping site</t>
  </si>
  <si>
    <t>Excavation in earth not exceeding 2m deep</t>
  </si>
  <si>
    <t>To form platform</t>
  </si>
  <si>
    <t>Extra over bulk excavation in earth for excavation in</t>
  </si>
  <si>
    <t>Hard rock</t>
  </si>
  <si>
    <t>Extra over all excavations for carting away</t>
  </si>
  <si>
    <t>Surplus material from excavations and/or stock piles on site to a dumping site to be located by the Contractor</t>
  </si>
  <si>
    <t>Keeping excavations free of water</t>
  </si>
  <si>
    <t>Keeping excavations free of all water other than subterranean water</t>
  </si>
  <si>
    <t>EARTH FILLING, ETC</t>
  </si>
  <si>
    <t>Earth filling obtained from the excavations and/or prescribed stockpiles on site compacted to 98% Mod. AASHTO density</t>
  </si>
  <si>
    <t>Selected G7 filling material supplied by the contractor and carted onto site, consolidated in 150mm thick layers and compacted to 95% Mod. AASHTO maximum density</t>
  </si>
  <si>
    <t>Over site to form platforms for roads, parking areas, etc.</t>
  </si>
  <si>
    <t>Open face excavation to form platforms for roads,  parking areas, etc.</t>
  </si>
  <si>
    <t>Over site to form platforms for  roads, parking areas, etc</t>
  </si>
  <si>
    <t>PRECAST CONCRETE PAVING BLOCKS</t>
  </si>
  <si>
    <t>Paving is to be laid in accordance with SABS 1200MJ, SABS 1058 and the Concrete Masonry Association's Specification</t>
  </si>
  <si>
    <t>Corobrik" or equal and approved clay paver size 220 x 108.5 x 50mm chamfered and nibbed in colour "Burgundy" or equal and approved interlocking roadstone paving on and including 20mm thick layer of river sand</t>
  </si>
  <si>
    <t>50mm Paving to parking areas etc to falls (LI)</t>
  </si>
  <si>
    <t>Corobrik" or equal and approved clay paver size 220 x 108.5 x 50mm chamfered and nibbed in colour "Nutmeg" or approved interlocking roadstone paving on and including 20mm thick layer of river sand</t>
  </si>
  <si>
    <t>Corobrik" or equal and approved clay paver size 220 x 108.5 x 50mm chamfered and nibbed in colour "Tuscan Blend" or approved interlocking roadstone paving on and including 20mm thick layer of river sand</t>
  </si>
  <si>
    <t>Corobrik" or equal and approved  clay cobble size 108.5 x 108.5 x 50mm chamfered and nibbed in colour "ONYX" or approved interlocking roadstone paving on and including 20mm thick layer of river sand</t>
  </si>
  <si>
    <t>Corobrik" or equal and approved clay cobble size 108.5 x 108.5 x 50mm chamfered and nibbed in colour "Cederberg" or approved interlocking roadstone paving on and including 20mm thick layer of river sand</t>
  </si>
  <si>
    <t>Corobrik" or equal and approved clay paver size 220 x 108.5 x 50mm chamfered and nibbed in colour "Graphite" or approved interlocking roadstone paving on and including 20mm thick layer of river sand</t>
  </si>
  <si>
    <t>50mm boarder paving tile to parking areas etc to falls (LI)</t>
  </si>
  <si>
    <t>ROAD MARKING</t>
  </si>
  <si>
    <t>Two coats reflective road marking paint on tarmacadam</t>
  </si>
  <si>
    <t>100mm Wide white lines (unbroken) with an approved road marking paint</t>
  </si>
  <si>
    <t>100mm Wide white lines (broken) with an approved road marking paint</t>
  </si>
  <si>
    <t>100mm Wide yellow lines (unbroken) with an approved road marking paint</t>
  </si>
  <si>
    <t>'Pedestrian Crossing'' 7000mm wide.</t>
  </si>
  <si>
    <t>Paraplegic symbol exceeding 2m2 and not exceeding 4m2</t>
  </si>
  <si>
    <t>Numeral or letter not exceeding 2m2</t>
  </si>
  <si>
    <t>Traffic arrow exceeding 2m2 not exceeding 4m2</t>
  </si>
  <si>
    <t>Yield Sign" exceeding 2m2 not exceeding 4m2</t>
  </si>
  <si>
    <t>Loading Sign" exceeding 2m2 not exceeding 4m2</t>
  </si>
  <si>
    <t>Speed Hump" size (5300 x 3500mm wide)</t>
  </si>
  <si>
    <t>Road signs</t>
  </si>
  <si>
    <t>Standard "RMT1 STOP" sign with 50mm diameter galvanised mild steel post bedded in and including unreinforced concrete base, including any necessary excavation, paint finish, etc</t>
  </si>
  <si>
    <t>Standard "EXIT" sign with 50mm diameter galvanised mild steel post bedded in and including unreinforced concrete base, including any necessary excavation, paint finish, etc</t>
  </si>
  <si>
    <t>PRECAST KERBS</t>
  </si>
  <si>
    <t>Precast concrete finished smooth on exposed surfaces including bedding, jointing and pointing</t>
  </si>
  <si>
    <t>Kerb (SABS 927 figure 7) with 45 x 125mm unreinforced concrete footing, 250 x 250mm triangular concrete haunching at back of each joint and 300 x 150mm concrete infill infront with cement grouted joints, including excavations, backfilling, etc (LI)</t>
  </si>
  <si>
    <t>Kerb (SABS 927 figure 7) but circular on plan not exceeding 4m radius formed with short lengths of straight kerb (LI)</t>
  </si>
  <si>
    <t>Edge restraint beam</t>
  </si>
  <si>
    <t>Reinforced concrete (25MPa/19mm) edge restraint beam 300 x 300mm high including excavation, backfilling, concrete, formwork, reinforcement (100kg/m3), steel floating, etc. (LI)</t>
  </si>
  <si>
    <t>Wood float finish to falls to top of concrete to top of beams (LI)</t>
  </si>
  <si>
    <t>ROADWORKS (PROVISIONAL)</t>
  </si>
  <si>
    <t>Total Roadworks (Carried to Summary)</t>
  </si>
  <si>
    <t>80x80x8 angles hot dipped galvanized cast into edges of concrete abutments with 200 long x 30mm wide x 5mm thick fishtale lugs at 300mm c/c</t>
  </si>
  <si>
    <t>MINIMUM TARGETED ENTERPRISE DEVELOPMENT</t>
  </si>
  <si>
    <t>A provisional amount has been allowed for in the execution of this project as described in  C3.1 Project Specifications. The provisional amount allowed is for the appointment of training coordinator, mentor, training service providers and training of the beneficiary enterprises including monitoring and monthly reporting.</t>
  </si>
  <si>
    <t>PS</t>
  </si>
  <si>
    <t xml:space="preserve">Allowance for profit all inclusive of associated costs to the contractor for implementation. </t>
  </si>
  <si>
    <t>%</t>
  </si>
  <si>
    <t xml:space="preserve">Allowance for attendance all inclusive of associated costs to the contractor for implementation. </t>
  </si>
  <si>
    <t xml:space="preserve">MINIMUM TARGETED SKILLS DEVELOPMENT GOALS </t>
  </si>
  <si>
    <t>A provisional amount has been allowed for the Minimum Targeted  Development CPG in the execution of this project as described in  C3.1 Project Specifications</t>
  </si>
  <si>
    <t xml:space="preserve">
• stipends payable to the beneficiaries 
• appointment of training coordinator
• appointment of mentor (where applicable)
• appointment of training service providers 
• other additional costs as per table 3 of the Standard                                                          • monitoring and monthly reporting
</t>
  </si>
  <si>
    <t xml:space="preserve">SECTION 8: CONTRACT PARTICIPATION GOALS </t>
  </si>
  <si>
    <r>
      <t>Restricted Excavation</t>
    </r>
    <r>
      <rPr>
        <b/>
        <sz val="11"/>
        <color theme="1"/>
        <rFont val="Calibri"/>
        <family val="2"/>
        <scheme val="minor"/>
      </rPr>
      <t xml:space="preserve"> </t>
    </r>
  </si>
  <si>
    <r>
      <rPr>
        <b/>
        <u/>
        <sz val="11"/>
        <color theme="1"/>
        <rFont val="Calibri"/>
        <family val="2"/>
        <scheme val="minor"/>
      </rPr>
      <t>Note to tenderers:</t>
    </r>
    <r>
      <rPr>
        <b/>
        <sz val="11"/>
        <color theme="1"/>
        <rFont val="Calibri"/>
        <family val="2"/>
        <scheme val="minor"/>
      </rPr>
      <t xml:space="preserve"> As CPGs may not provide any bidder a competitive advantage. Provisional amounts and fixed percentages for profit and attendance have been provided. Only the provisional amount will be adjusted once the awarded tender amount and/or the beneficiaries have been appointed, and the final values have been ascertained. </t>
    </r>
  </si>
  <si>
    <t xml:space="preserve">CONTRACT PARTICIPATION GOALS </t>
  </si>
  <si>
    <t>Allow 5% Contingency Amount for the unforeseen and the sum provided is under the sole control of the client and upon approval by the Client Representative and deducted in whole or in part.</t>
  </si>
  <si>
    <t>SUB TOTAL A</t>
  </si>
  <si>
    <t>Allow 15%  Value Added Tax (VAT)</t>
  </si>
  <si>
    <t>SUB TOTAL B</t>
  </si>
  <si>
    <t xml:space="preserve">TOTAL (INCL. VAT) ( SUBTOTAL B PLUS VAT) </t>
  </si>
  <si>
    <t xml:space="preserve">PREFABRICATED STRUCTURAL STEEL BUDGETORY ALLOWANCE </t>
  </si>
  <si>
    <t>SECTION 5: PREFABRICATED BRIDGE (BUDGETORY ALLOWANCE)</t>
  </si>
  <si>
    <t>PREFABRICATED BRIDGE ( BUDGETORY ALLOWANCE)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</si>
</sst>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R-1C09]* #,##0.00_-;\-[$R-1C09]* #,##0.00_-;_-[$R-1C09]* &quot;-&quot;??_-;_-@_-"/>
  </numFmts>
  <fonts count="33" x14ac:knownFonts="1">
    <font>
      <sz val="11"/>
      <color theme="1"/>
      <name val="Calibri"/>
      <family val="2"/>
      <scheme val="minor"/>
    </font>
    <font>
      <b/>
      <u/>
      <sz val="10"/>
      <color rgb="FFFFFFFF"/>
      <name val="Calibri"/>
      <family val="2"/>
      <scheme val="minor"/>
    </font>
    <font>
      <b/>
      <sz val="10"/>
      <color rgb="FF000000"/>
      <name val="Calibri"/>
      <family val="2"/>
      <scheme val="minor"/>
    </font>
    <font>
      <b/>
      <sz val="10"/>
      <color theme="1"/>
      <name val="Calibri"/>
      <family val="2"/>
      <scheme val="minor"/>
    </font>
    <font>
      <b/>
      <sz val="10"/>
      <color rgb="FFFFFFFF"/>
      <name val="Calibri"/>
      <family val="2"/>
      <scheme val="minor"/>
    </font>
    <font>
      <sz val="10"/>
      <color rgb="FF000000"/>
      <name val="Calibri"/>
      <family val="2"/>
      <scheme val="minor"/>
    </font>
    <font>
      <sz val="10"/>
      <color theme="1"/>
      <name val="Calibri"/>
      <family val="2"/>
      <scheme val="minor"/>
    </font>
    <font>
      <sz val="10"/>
      <color rgb="FF1F497D"/>
      <name val="Calibri"/>
      <family val="2"/>
      <scheme val="minor"/>
    </font>
    <font>
      <vertAlign val="superscript"/>
      <sz val="10"/>
      <color rgb="FF000000"/>
      <name val="Calibri"/>
      <family val="2"/>
      <scheme val="minor"/>
    </font>
    <font>
      <vertAlign val="superscript"/>
      <sz val="10"/>
      <color theme="1"/>
      <name val="Calibri"/>
      <family val="2"/>
      <scheme val="minor"/>
    </font>
    <font>
      <b/>
      <u/>
      <sz val="10"/>
      <name val="Calibri"/>
      <family val="2"/>
      <scheme val="minor"/>
    </font>
    <font>
      <sz val="11"/>
      <name val="Calibri"/>
      <family val="2"/>
      <scheme val="minor"/>
    </font>
    <font>
      <b/>
      <sz val="10"/>
      <name val="Calibri"/>
      <family val="2"/>
      <scheme val="minor"/>
    </font>
    <font>
      <sz val="10"/>
      <name val="Calibri"/>
      <family val="2"/>
      <scheme val="minor"/>
    </font>
    <font>
      <b/>
      <sz val="10"/>
      <color theme="0"/>
      <name val="Calibri"/>
      <family val="2"/>
      <scheme val="minor"/>
    </font>
    <font>
      <b/>
      <u/>
      <sz val="10"/>
      <color theme="1"/>
      <name val="Calibri"/>
      <family val="2"/>
      <scheme val="minor"/>
    </font>
    <font>
      <u/>
      <sz val="10"/>
      <color theme="1"/>
      <name val="Calibri"/>
      <family val="2"/>
      <scheme val="minor"/>
    </font>
    <font>
      <b/>
      <sz val="11"/>
      <color theme="1"/>
      <name val="Calibri"/>
      <family val="2"/>
      <scheme val="minor"/>
    </font>
    <font>
      <i/>
      <sz val="10"/>
      <color theme="1"/>
      <name val="Calibri"/>
      <family val="2"/>
      <scheme val="minor"/>
    </font>
    <font>
      <i/>
      <sz val="11"/>
      <color theme="1"/>
      <name val="Calibri"/>
      <family val="2"/>
      <scheme val="minor"/>
    </font>
    <font>
      <b/>
      <i/>
      <u/>
      <sz val="10"/>
      <color theme="1"/>
      <name val="Calibri"/>
      <family val="2"/>
      <scheme val="minor"/>
    </font>
    <font>
      <sz val="10"/>
      <name val="Arial"/>
      <family val="2"/>
    </font>
    <font>
      <i/>
      <sz val="10"/>
      <name val="Calibri"/>
      <family val="2"/>
      <scheme val="minor"/>
    </font>
    <font>
      <b/>
      <u/>
      <sz val="10"/>
      <color theme="0"/>
      <name val="Calibri"/>
      <family val="2"/>
      <scheme val="minor"/>
    </font>
    <font>
      <b/>
      <u/>
      <sz val="10"/>
      <color rgb="FFFF0000"/>
      <name val="Calibri"/>
      <family val="2"/>
      <scheme val="minor"/>
    </font>
    <font>
      <sz val="11"/>
      <color theme="1"/>
      <name val="Calibri"/>
      <family val="2"/>
      <scheme val="minor"/>
    </font>
    <font>
      <b/>
      <u/>
      <sz val="11"/>
      <color rgb="FFFFFFFF"/>
      <name val="Calibri"/>
      <family val="2"/>
      <scheme val="minor"/>
    </font>
    <font>
      <b/>
      <sz val="11"/>
      <color rgb="FF000000"/>
      <name val="Calibri"/>
      <family val="2"/>
      <scheme val="minor"/>
    </font>
    <font>
      <sz val="11"/>
      <color rgb="FF000000"/>
      <name val="Calibri"/>
      <family val="2"/>
      <scheme val="minor"/>
    </font>
    <font>
      <b/>
      <sz val="11"/>
      <name val="Calibri"/>
      <family val="2"/>
      <scheme val="minor"/>
    </font>
    <font>
      <b/>
      <sz val="11"/>
      <color rgb="FFFFFFFF"/>
      <name val="Calibri"/>
      <family val="2"/>
      <scheme val="minor"/>
    </font>
    <font>
      <b/>
      <u/>
      <sz val="11"/>
      <color theme="1"/>
      <name val="Calibri"/>
      <family val="2"/>
      <scheme val="minor"/>
    </font>
    <font>
      <b/>
      <u/>
      <sz val="11"/>
      <color rgb="FF000000"/>
      <name val="Calibri"/>
      <family val="2"/>
      <scheme val="minor"/>
    </font>
  </fonts>
  <fills count="6">
    <fill>
      <patternFill patternType="none"/>
    </fill>
    <fill>
      <patternFill patternType="gray125"/>
    </fill>
    <fill>
      <patternFill patternType="solid">
        <fgColor rgb="FF000000"/>
        <bgColor indexed="64"/>
      </patternFill>
    </fill>
    <fill>
      <patternFill patternType="solid">
        <fgColor rgb="FFFFFFFF"/>
        <bgColor indexed="64"/>
      </patternFill>
    </fill>
    <fill>
      <patternFill patternType="solid">
        <fgColor rgb="FFF2F2F2"/>
        <bgColor indexed="64"/>
      </patternFill>
    </fill>
    <fill>
      <patternFill patternType="solid">
        <fgColor rgb="FFFF0000"/>
        <bgColor indexed="64"/>
      </patternFill>
    </fill>
  </fills>
  <borders count="27">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s>
  <cellStyleXfs count="3">
    <xf numFmtId="0" fontId="0" fillId="0" borderId="0"/>
    <xf numFmtId="0" fontId="21" fillId="0" borderId="0"/>
    <xf numFmtId="44" fontId="25" fillId="0" borderId="0" applyFont="0" applyFill="0" applyBorder="0" applyAlignment="0" applyProtection="0"/>
  </cellStyleXfs>
  <cellXfs count="298">
    <xf numFmtId="0" fontId="0" fillId="0" borderId="0" xfId="0"/>
    <xf numFmtId="0" fontId="0" fillId="0" borderId="0" xfId="0" applyAlignment="1">
      <alignment vertical="center" wrapText="1"/>
    </xf>
    <xf numFmtId="0" fontId="2" fillId="0" borderId="4" xfId="0" applyFont="1" applyBorder="1" applyAlignment="1">
      <alignment horizontal="center" vertical="center" wrapText="1"/>
    </xf>
    <xf numFmtId="0" fontId="2" fillId="0" borderId="5" xfId="0" applyFont="1" applyBorder="1" applyAlignment="1">
      <alignment vertical="center" wrapText="1"/>
    </xf>
    <xf numFmtId="0" fontId="2" fillId="0" borderId="5" xfId="0" applyFont="1" applyBorder="1" applyAlignment="1">
      <alignment horizontal="center" vertical="center" wrapText="1"/>
    </xf>
    <xf numFmtId="0" fontId="5" fillId="0" borderId="5" xfId="0" applyFont="1" applyBorder="1" applyAlignment="1">
      <alignment vertical="center" wrapText="1"/>
    </xf>
    <xf numFmtId="0" fontId="5" fillId="0" borderId="5" xfId="0" applyFont="1" applyBorder="1" applyAlignment="1">
      <alignment horizontal="center" vertical="center" wrapText="1"/>
    </xf>
    <xf numFmtId="0" fontId="6" fillId="0" borderId="5" xfId="0" applyFont="1" applyBorder="1" applyAlignment="1">
      <alignment vertical="center" wrapText="1"/>
    </xf>
    <xf numFmtId="0" fontId="5" fillId="0" borderId="4" xfId="0" applyFont="1" applyBorder="1" applyAlignment="1">
      <alignment horizontal="center" vertical="center" wrapText="1"/>
    </xf>
    <xf numFmtId="0" fontId="5" fillId="0" borderId="8" xfId="0" applyFont="1" applyBorder="1" applyAlignment="1">
      <alignment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3" fillId="0" borderId="5" xfId="0" applyFont="1" applyBorder="1" applyAlignment="1">
      <alignment vertical="center" wrapText="1"/>
    </xf>
    <xf numFmtId="0" fontId="13" fillId="0" borderId="5" xfId="0" applyFont="1" applyBorder="1" applyAlignment="1">
      <alignment horizontal="center" vertical="center" wrapText="1"/>
    </xf>
    <xf numFmtId="0" fontId="10" fillId="0" borderId="5" xfId="0" applyFont="1" applyBorder="1" applyAlignment="1">
      <alignment vertical="center" wrapText="1"/>
    </xf>
    <xf numFmtId="0" fontId="13" fillId="0" borderId="5" xfId="0" applyFont="1" applyBorder="1" applyAlignment="1">
      <alignment horizontal="center" vertical="center"/>
    </xf>
    <xf numFmtId="0" fontId="13" fillId="0" borderId="4" xfId="0" applyFont="1" applyBorder="1" applyAlignment="1">
      <alignment horizontal="center" vertical="center"/>
    </xf>
    <xf numFmtId="0" fontId="0" fillId="0" borderId="0" xfId="0" applyAlignment="1">
      <alignment horizontal="left"/>
    </xf>
    <xf numFmtId="0" fontId="2" fillId="0" borderId="5" xfId="0" applyFont="1" applyBorder="1" applyAlignment="1">
      <alignment horizontal="left" vertical="center" wrapText="1"/>
    </xf>
    <xf numFmtId="0" fontId="3" fillId="0" borderId="5" xfId="0" applyFont="1" applyBorder="1" applyAlignment="1">
      <alignment vertical="center" wrapText="1"/>
    </xf>
    <xf numFmtId="0" fontId="3" fillId="0" borderId="5" xfId="0" applyFont="1" applyBorder="1" applyAlignment="1">
      <alignment horizontal="left" vertical="center" wrapText="1"/>
    </xf>
    <xf numFmtId="0" fontId="6" fillId="0" borderId="5" xfId="0" applyFont="1" applyBorder="1" applyAlignment="1">
      <alignment horizontal="center" vertical="center" wrapText="1"/>
    </xf>
    <xf numFmtId="0" fontId="2" fillId="0" borderId="8" xfId="0" applyFont="1" applyBorder="1" applyAlignment="1">
      <alignment vertical="center" wrapText="1"/>
    </xf>
    <xf numFmtId="0" fontId="6" fillId="0" borderId="5" xfId="0" applyFont="1" applyBorder="1" applyAlignment="1">
      <alignment horizontal="justify"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6" fillId="0" borderId="13" xfId="0" applyFont="1" applyBorder="1" applyAlignment="1">
      <alignment horizontal="center" vertical="center"/>
    </xf>
    <xf numFmtId="0" fontId="3" fillId="0" borderId="14" xfId="0" applyFont="1" applyBorder="1" applyAlignment="1">
      <alignment horizontal="left" vertical="center" wrapText="1"/>
    </xf>
    <xf numFmtId="0" fontId="15" fillId="0" borderId="14" xfId="0" applyFont="1" applyBorder="1" applyAlignment="1">
      <alignment horizontal="left" vertical="center" wrapText="1"/>
    </xf>
    <xf numFmtId="0" fontId="6" fillId="0" borderId="14" xfId="0" applyFont="1" applyBorder="1" applyAlignment="1">
      <alignment horizontal="center" vertical="center" wrapText="1"/>
    </xf>
    <xf numFmtId="0" fontId="6" fillId="0" borderId="14" xfId="0" applyFont="1" applyBorder="1" applyAlignment="1">
      <alignment horizontal="left" vertical="center" wrapText="1"/>
    </xf>
    <xf numFmtId="0" fontId="3" fillId="0" borderId="14" xfId="0" applyFont="1" applyBorder="1" applyAlignment="1">
      <alignment horizontal="justify" vertical="center" wrapText="1"/>
    </xf>
    <xf numFmtId="0" fontId="15" fillId="0" borderId="14" xfId="0" applyFont="1" applyBorder="1" applyAlignment="1">
      <alignment horizontal="justify" vertical="center" wrapText="1"/>
    </xf>
    <xf numFmtId="0" fontId="6" fillId="0" borderId="14" xfId="0" applyFont="1" applyBorder="1" applyAlignment="1">
      <alignment horizontal="center" vertical="center"/>
    </xf>
    <xf numFmtId="0" fontId="6" fillId="0" borderId="14" xfId="0" applyFont="1" applyBorder="1" applyAlignment="1">
      <alignment horizontal="justify" vertical="center" wrapText="1"/>
    </xf>
    <xf numFmtId="0" fontId="6" fillId="0" borderId="0" xfId="0" applyFont="1" applyAlignment="1">
      <alignment horizontal="center" vertical="center"/>
    </xf>
    <xf numFmtId="0" fontId="6" fillId="0" borderId="18" xfId="0" applyFont="1" applyBorder="1" applyAlignment="1">
      <alignment horizontal="center" vertical="center" wrapText="1"/>
    </xf>
    <xf numFmtId="0" fontId="6" fillId="0" borderId="4" xfId="0" applyFont="1" applyBorder="1" applyAlignment="1">
      <alignment horizontal="center" vertical="center"/>
    </xf>
    <xf numFmtId="0" fontId="15" fillId="0" borderId="5" xfId="0" applyFont="1" applyBorder="1" applyAlignment="1">
      <alignment horizontal="left" vertical="center" wrapText="1"/>
    </xf>
    <xf numFmtId="0" fontId="6" fillId="0" borderId="5" xfId="0" applyFont="1" applyBorder="1" applyAlignment="1">
      <alignment horizontal="left" vertical="center" wrapText="1"/>
    </xf>
    <xf numFmtId="0" fontId="3" fillId="0" borderId="5" xfId="0" applyFont="1" applyBorder="1" applyAlignment="1">
      <alignment horizontal="justify" vertical="center" wrapText="1"/>
    </xf>
    <xf numFmtId="0" fontId="15" fillId="0" borderId="5" xfId="0" applyFont="1" applyBorder="1" applyAlignment="1">
      <alignment horizontal="justify" vertical="center" wrapText="1"/>
    </xf>
    <xf numFmtId="0" fontId="6" fillId="0" borderId="5" xfId="0" applyFont="1" applyBorder="1" applyAlignment="1">
      <alignment horizontal="center" vertical="center"/>
    </xf>
    <xf numFmtId="0" fontId="3" fillId="0" borderId="5" xfId="0" applyFont="1" applyBorder="1" applyAlignment="1">
      <alignment horizontal="center" vertical="center"/>
    </xf>
    <xf numFmtId="0" fontId="16" fillId="0" borderId="5" xfId="0" applyFont="1" applyBorder="1" applyAlignment="1">
      <alignment horizontal="center" vertical="center" wrapText="1"/>
    </xf>
    <xf numFmtId="0" fontId="6" fillId="3" borderId="5" xfId="0" applyFont="1" applyFill="1" applyBorder="1" applyAlignment="1">
      <alignment horizontal="left" vertical="center" wrapText="1"/>
    </xf>
    <xf numFmtId="0" fontId="2" fillId="4" borderId="8" xfId="0" applyFont="1" applyFill="1" applyBorder="1" applyAlignment="1">
      <alignment horizontal="left" vertical="center" wrapText="1"/>
    </xf>
    <xf numFmtId="164" fontId="12" fillId="0" borderId="5" xfId="0" applyNumberFormat="1" applyFont="1" applyBorder="1" applyAlignment="1">
      <alignment horizontal="center" vertical="center" wrapText="1"/>
    </xf>
    <xf numFmtId="164" fontId="12" fillId="0" borderId="6" xfId="0" applyNumberFormat="1" applyFont="1" applyBorder="1" applyAlignment="1">
      <alignment horizontal="center" vertical="center" wrapText="1"/>
    </xf>
    <xf numFmtId="164" fontId="13" fillId="0" borderId="5" xfId="0" applyNumberFormat="1" applyFont="1" applyBorder="1" applyAlignment="1">
      <alignment vertical="center"/>
    </xf>
    <xf numFmtId="164" fontId="13" fillId="0" borderId="6" xfId="0" applyNumberFormat="1" applyFont="1" applyBorder="1" applyAlignment="1">
      <alignment vertical="center"/>
    </xf>
    <xf numFmtId="164" fontId="13" fillId="0" borderId="5" xfId="0" applyNumberFormat="1" applyFont="1" applyBorder="1" applyAlignment="1">
      <alignment vertical="center" wrapText="1"/>
    </xf>
    <xf numFmtId="164" fontId="13" fillId="0" borderId="6" xfId="0" applyNumberFormat="1" applyFont="1" applyBorder="1" applyAlignment="1">
      <alignment vertical="center" wrapText="1"/>
    </xf>
    <xf numFmtId="164" fontId="0" fillId="0" borderId="0" xfId="0" applyNumberFormat="1"/>
    <xf numFmtId="164" fontId="2" fillId="0" borderId="6" xfId="0" applyNumberFormat="1" applyFont="1" applyBorder="1" applyAlignment="1">
      <alignment horizontal="center" vertical="center" wrapText="1"/>
    </xf>
    <xf numFmtId="164" fontId="5" fillId="0" borderId="5" xfId="0" applyNumberFormat="1" applyFont="1" applyBorder="1" applyAlignment="1">
      <alignment vertical="center" wrapText="1"/>
    </xf>
    <xf numFmtId="164" fontId="5" fillId="0" borderId="6" xfId="0" applyNumberFormat="1" applyFont="1" applyBorder="1" applyAlignment="1">
      <alignment vertical="center" wrapText="1"/>
    </xf>
    <xf numFmtId="164" fontId="6" fillId="0" borderId="6" xfId="0" applyNumberFormat="1" applyFont="1" applyBorder="1" applyAlignment="1">
      <alignment vertical="center" wrapText="1"/>
    </xf>
    <xf numFmtId="164" fontId="3" fillId="0" borderId="9" xfId="0" applyNumberFormat="1" applyFont="1" applyBorder="1" applyAlignment="1">
      <alignment vertical="center" wrapText="1"/>
    </xf>
    <xf numFmtId="164" fontId="3" fillId="0" borderId="14" xfId="0" applyNumberFormat="1" applyFont="1" applyBorder="1" applyAlignment="1">
      <alignment horizontal="center" vertical="center" wrapText="1"/>
    </xf>
    <xf numFmtId="164" fontId="2" fillId="0" borderId="14" xfId="0" applyNumberFormat="1" applyFont="1" applyBorder="1" applyAlignment="1">
      <alignment horizontal="center" vertical="center" wrapText="1"/>
    </xf>
    <xf numFmtId="164" fontId="6" fillId="0" borderId="14" xfId="0" applyNumberFormat="1" applyFont="1" applyBorder="1" applyAlignment="1">
      <alignment horizontal="left" vertical="center"/>
    </xf>
    <xf numFmtId="164" fontId="6" fillId="0" borderId="14" xfId="0" applyNumberFormat="1" applyFont="1" applyBorder="1" applyAlignment="1">
      <alignment horizontal="justify" vertical="center"/>
    </xf>
    <xf numFmtId="164" fontId="6" fillId="0" borderId="13" xfId="0" applyNumberFormat="1" applyFont="1" applyBorder="1" applyAlignment="1">
      <alignment horizontal="left" vertical="center"/>
    </xf>
    <xf numFmtId="164" fontId="3" fillId="0" borderId="5" xfId="0" applyNumberFormat="1" applyFont="1" applyBorder="1" applyAlignment="1">
      <alignment horizontal="center" vertical="center" wrapText="1"/>
    </xf>
    <xf numFmtId="164" fontId="6" fillId="0" borderId="5" xfId="0" applyNumberFormat="1" applyFont="1" applyBorder="1" applyAlignment="1">
      <alignment horizontal="left" vertical="center"/>
    </xf>
    <xf numFmtId="164" fontId="6" fillId="0" borderId="6" xfId="0" applyNumberFormat="1" applyFont="1" applyBorder="1" applyAlignment="1">
      <alignment horizontal="left" vertical="center"/>
    </xf>
    <xf numFmtId="164" fontId="6" fillId="0" borderId="6" xfId="0" applyNumberFormat="1" applyFont="1" applyBorder="1" applyAlignment="1">
      <alignment horizontal="left" vertical="center" wrapText="1"/>
    </xf>
    <xf numFmtId="164" fontId="6" fillId="4" borderId="8" xfId="0" applyNumberFormat="1" applyFont="1" applyFill="1" applyBorder="1" applyAlignment="1">
      <alignment horizontal="center" vertical="center"/>
    </xf>
    <xf numFmtId="164" fontId="3" fillId="4" borderId="9" xfId="0" applyNumberFormat="1" applyFont="1" applyFill="1" applyBorder="1" applyAlignment="1">
      <alignment horizontal="center" vertical="center"/>
    </xf>
    <xf numFmtId="164" fontId="6" fillId="0" borderId="5" xfId="0" applyNumberFormat="1" applyFont="1" applyBorder="1" applyAlignment="1">
      <alignment vertical="center" wrapText="1"/>
    </xf>
    <xf numFmtId="0" fontId="17" fillId="0" borderId="0" xfId="0" applyFont="1" applyAlignment="1">
      <alignment vertical="center" wrapText="1"/>
    </xf>
    <xf numFmtId="0" fontId="17" fillId="0" borderId="0" xfId="0" applyFont="1"/>
    <xf numFmtId="164" fontId="5" fillId="0" borderId="8" xfId="0" applyNumberFormat="1" applyFont="1" applyBorder="1" applyAlignment="1">
      <alignment vertical="center" wrapText="1"/>
    </xf>
    <xf numFmtId="0" fontId="13" fillId="0" borderId="11" xfId="0" applyFont="1" applyBorder="1" applyAlignment="1">
      <alignment vertical="center" wrapText="1"/>
    </xf>
    <xf numFmtId="164" fontId="13" fillId="0" borderId="11" xfId="0" applyNumberFormat="1" applyFont="1" applyBorder="1" applyAlignment="1">
      <alignment vertical="center" wrapText="1"/>
    </xf>
    <xf numFmtId="0" fontId="6" fillId="0" borderId="10" xfId="0" applyFont="1" applyBorder="1" applyAlignment="1">
      <alignment horizontal="center" vertical="center"/>
    </xf>
    <xf numFmtId="0" fontId="6" fillId="3" borderId="11" xfId="0" applyFont="1" applyFill="1" applyBorder="1" applyAlignment="1">
      <alignment horizontal="left" vertical="center" wrapText="1"/>
    </xf>
    <xf numFmtId="0" fontId="6" fillId="0" borderId="11" xfId="0" applyFont="1" applyBorder="1" applyAlignment="1">
      <alignment horizontal="center" vertical="center" wrapText="1"/>
    </xf>
    <xf numFmtId="0" fontId="16" fillId="3" borderId="5" xfId="0" applyFont="1" applyFill="1" applyBorder="1" applyAlignment="1">
      <alignment horizontal="left" vertical="center" wrapText="1"/>
    </xf>
    <xf numFmtId="0" fontId="12" fillId="0" borderId="10" xfId="0" applyFont="1" applyBorder="1" applyAlignment="1">
      <alignment vertical="center" wrapText="1"/>
    </xf>
    <xf numFmtId="0" fontId="12" fillId="0" borderId="11" xfId="0" applyFont="1" applyBorder="1" applyAlignment="1">
      <alignment vertical="center" wrapText="1"/>
    </xf>
    <xf numFmtId="164" fontId="12" fillId="0" borderId="11" xfId="0" applyNumberFormat="1" applyFont="1" applyBorder="1" applyAlignment="1">
      <alignment vertical="center" wrapText="1"/>
    </xf>
    <xf numFmtId="164" fontId="12" fillId="0" borderId="19" xfId="0" applyNumberFormat="1" applyFont="1" applyBorder="1" applyAlignment="1">
      <alignment vertical="center" wrapText="1"/>
    </xf>
    <xf numFmtId="0" fontId="13" fillId="0" borderId="11" xfId="0" applyFont="1" applyBorder="1" applyAlignment="1">
      <alignment horizontal="center" vertical="center"/>
    </xf>
    <xf numFmtId="0" fontId="6" fillId="0" borderId="11" xfId="0" applyFont="1" applyBorder="1" applyAlignment="1">
      <alignment horizontal="center" vertical="center"/>
    </xf>
    <xf numFmtId="164" fontId="6" fillId="0" borderId="11" xfId="0" applyNumberFormat="1" applyFont="1" applyBorder="1" applyAlignment="1">
      <alignment horizontal="left" vertical="center"/>
    </xf>
    <xf numFmtId="164" fontId="6" fillId="0" borderId="19" xfId="0" applyNumberFormat="1" applyFont="1" applyBorder="1" applyAlignment="1">
      <alignment horizontal="left" vertical="center"/>
    </xf>
    <xf numFmtId="0" fontId="6" fillId="0" borderId="11" xfId="0" applyFont="1" applyBorder="1" applyAlignment="1">
      <alignment horizontal="left" vertical="center" wrapText="1"/>
    </xf>
    <xf numFmtId="0" fontId="16" fillId="0" borderId="5" xfId="0" applyFont="1" applyBorder="1" applyAlignment="1">
      <alignment horizontal="left" vertical="center" wrapText="1"/>
    </xf>
    <xf numFmtId="0" fontId="7" fillId="0" borderId="5" xfId="0" applyFont="1" applyBorder="1" applyAlignment="1">
      <alignment horizontal="center" vertical="center" wrapText="1"/>
    </xf>
    <xf numFmtId="0" fontId="3" fillId="0" borderId="5" xfId="0" applyFont="1" applyBorder="1" applyAlignment="1">
      <alignment horizontal="center" vertical="center" wrapText="1"/>
    </xf>
    <xf numFmtId="0" fontId="6" fillId="0" borderId="4" xfId="0" applyFont="1" applyBorder="1" applyAlignment="1">
      <alignment horizontal="center" vertical="center" wrapText="1"/>
    </xf>
    <xf numFmtId="0" fontId="18" fillId="0" borderId="4" xfId="0" applyFont="1" applyBorder="1" applyAlignment="1">
      <alignment horizontal="center" vertical="center"/>
    </xf>
    <xf numFmtId="0" fontId="18" fillId="3" borderId="5" xfId="0" applyFont="1" applyFill="1" applyBorder="1" applyAlignment="1">
      <alignment horizontal="left" vertical="center" wrapText="1"/>
    </xf>
    <xf numFmtId="0" fontId="18" fillId="0" borderId="5" xfId="0" applyFont="1" applyBorder="1" applyAlignment="1">
      <alignment horizontal="center" vertical="center" wrapText="1"/>
    </xf>
    <xf numFmtId="0" fontId="18" fillId="0" borderId="5" xfId="0" applyFont="1" applyBorder="1" applyAlignment="1">
      <alignment horizontal="center" vertical="center"/>
    </xf>
    <xf numFmtId="164" fontId="18" fillId="0" borderId="6" xfId="0" applyNumberFormat="1" applyFont="1" applyBorder="1" applyAlignment="1">
      <alignment horizontal="left" vertical="center"/>
    </xf>
    <xf numFmtId="0" fontId="19" fillId="0" borderId="0" xfId="0" applyFont="1"/>
    <xf numFmtId="0" fontId="2" fillId="0" borderId="5" xfId="0" applyFont="1" applyBorder="1" applyAlignment="1">
      <alignment vertical="top" wrapText="1"/>
    </xf>
    <xf numFmtId="0" fontId="5" fillId="0" borderId="5" xfId="0" applyFont="1" applyBorder="1" applyAlignment="1">
      <alignment vertical="top" wrapText="1"/>
    </xf>
    <xf numFmtId="0" fontId="6" fillId="0" borderId="5" xfId="0" applyFont="1" applyBorder="1" applyAlignment="1">
      <alignment vertical="top" wrapText="1"/>
    </xf>
    <xf numFmtId="0" fontId="20" fillId="3" borderId="5" xfId="0" applyFont="1" applyFill="1" applyBorder="1" applyAlignment="1">
      <alignment horizontal="left" vertical="center" wrapText="1"/>
    </xf>
    <xf numFmtId="0" fontId="12" fillId="0" borderId="5" xfId="0" applyFont="1" applyBorder="1" applyAlignment="1">
      <alignment horizontal="left" vertical="center" wrapText="1"/>
    </xf>
    <xf numFmtId="0" fontId="13" fillId="0" borderId="5" xfId="0" applyFont="1" applyBorder="1" applyAlignment="1">
      <alignment horizontal="left" vertical="center" wrapText="1"/>
    </xf>
    <xf numFmtId="164" fontId="12" fillId="0" borderId="14" xfId="0" applyNumberFormat="1" applyFont="1" applyBorder="1" applyAlignment="1">
      <alignment horizontal="center" vertical="center" wrapText="1"/>
    </xf>
    <xf numFmtId="164" fontId="13" fillId="0" borderId="14" xfId="0" applyNumberFormat="1" applyFont="1" applyBorder="1" applyAlignment="1">
      <alignment horizontal="left" vertical="center"/>
    </xf>
    <xf numFmtId="164" fontId="13" fillId="0" borderId="14" xfId="0" applyNumberFormat="1" applyFont="1" applyBorder="1" applyAlignment="1">
      <alignment horizontal="justify" vertical="center"/>
    </xf>
    <xf numFmtId="164" fontId="13" fillId="0" borderId="13" xfId="0" applyNumberFormat="1" applyFont="1" applyBorder="1" applyAlignment="1">
      <alignment horizontal="left" vertical="center"/>
    </xf>
    <xf numFmtId="164" fontId="13" fillId="0" borderId="5" xfId="0" applyNumberFormat="1" applyFont="1" applyBorder="1" applyAlignment="1">
      <alignment horizontal="left" vertical="center"/>
    </xf>
    <xf numFmtId="164" fontId="13" fillId="0" borderId="5" xfId="0" applyNumberFormat="1" applyFont="1" applyBorder="1" applyAlignment="1">
      <alignment horizontal="justify" vertical="center"/>
    </xf>
    <xf numFmtId="164" fontId="13" fillId="0" borderId="5" xfId="0" applyNumberFormat="1" applyFont="1" applyBorder="1" applyAlignment="1">
      <alignment horizontal="center" vertical="center"/>
    </xf>
    <xf numFmtId="164" fontId="13" fillId="0" borderId="5" xfId="0" applyNumberFormat="1" applyFont="1" applyBorder="1" applyAlignment="1">
      <alignment horizontal="left" vertical="center" wrapText="1"/>
    </xf>
    <xf numFmtId="164" fontId="13" fillId="0" borderId="11" xfId="0" applyNumberFormat="1" applyFont="1" applyBorder="1" applyAlignment="1">
      <alignment horizontal="left" vertical="center"/>
    </xf>
    <xf numFmtId="164" fontId="22" fillId="0" borderId="5" xfId="0" applyNumberFormat="1" applyFont="1" applyBorder="1" applyAlignment="1">
      <alignment horizontal="left" vertical="center"/>
    </xf>
    <xf numFmtId="164" fontId="13" fillId="0" borderId="8" xfId="0" applyNumberFormat="1" applyFont="1" applyBorder="1" applyAlignment="1">
      <alignment horizontal="center" vertical="center"/>
    </xf>
    <xf numFmtId="164" fontId="11" fillId="0" borderId="0" xfId="0" applyNumberFormat="1" applyFont="1"/>
    <xf numFmtId="0" fontId="10" fillId="0" borderId="5" xfId="0" applyFont="1" applyBorder="1" applyAlignment="1">
      <alignment horizontal="left" vertical="center" wrapText="1"/>
    </xf>
    <xf numFmtId="164" fontId="3" fillId="0" borderId="6" xfId="0" applyNumberFormat="1" applyFont="1" applyBorder="1" applyAlignment="1">
      <alignment horizontal="left" vertical="center"/>
    </xf>
    <xf numFmtId="0" fontId="3" fillId="0" borderId="4" xfId="0" applyFont="1" applyBorder="1" applyAlignment="1">
      <alignment horizontal="center" vertical="center"/>
    </xf>
    <xf numFmtId="164" fontId="5" fillId="0" borderId="5" xfId="0" applyNumberFormat="1" applyFont="1" applyFill="1" applyBorder="1" applyAlignment="1">
      <alignment vertical="center" wrapText="1"/>
    </xf>
    <xf numFmtId="0" fontId="2" fillId="5" borderId="5" xfId="0" applyFont="1" applyFill="1" applyBorder="1" applyAlignment="1">
      <alignment horizontal="center" vertical="center" wrapText="1"/>
    </xf>
    <xf numFmtId="0" fontId="13" fillId="0" borderId="5" xfId="0" applyFont="1" applyFill="1" applyBorder="1" applyAlignment="1">
      <alignment horizontal="center" vertical="center"/>
    </xf>
    <xf numFmtId="49" fontId="17" fillId="0" borderId="5" xfId="0" applyNumberFormat="1" applyFont="1" applyBorder="1" applyAlignment="1">
      <alignment vertical="top" wrapText="1"/>
    </xf>
    <xf numFmtId="0" fontId="17" fillId="0" borderId="5" xfId="0" applyFont="1" applyBorder="1" applyAlignment="1">
      <alignment vertical="top" wrapText="1"/>
    </xf>
    <xf numFmtId="44" fontId="17" fillId="0" borderId="5" xfId="2" applyFont="1" applyBorder="1" applyAlignment="1">
      <alignment vertical="top" wrapText="1"/>
    </xf>
    <xf numFmtId="44" fontId="17" fillId="0" borderId="6" xfId="2" applyFont="1" applyBorder="1" applyAlignment="1">
      <alignment vertical="top" wrapText="1"/>
    </xf>
    <xf numFmtId="49" fontId="0" fillId="0" borderId="5" xfId="0" applyNumberFormat="1" applyBorder="1" applyAlignment="1">
      <alignment vertical="top"/>
    </xf>
    <xf numFmtId="0" fontId="0" fillId="0" borderId="5" xfId="0" applyBorder="1" applyAlignment="1">
      <alignment vertical="top" wrapText="1"/>
    </xf>
    <xf numFmtId="0" fontId="0" fillId="0" borderId="5" xfId="0" applyBorder="1" applyAlignment="1">
      <alignment vertical="top"/>
    </xf>
    <xf numFmtId="44" fontId="0" fillId="0" borderId="5" xfId="2" applyFont="1" applyBorder="1" applyAlignment="1">
      <alignment vertical="top"/>
    </xf>
    <xf numFmtId="3" fontId="0" fillId="0" borderId="5" xfId="0" applyNumberFormat="1" applyBorder="1" applyAlignment="1">
      <alignment vertical="top"/>
    </xf>
    <xf numFmtId="164" fontId="13" fillId="0" borderId="5" xfId="0" applyNumberFormat="1" applyFont="1" applyFill="1" applyBorder="1" applyAlignment="1">
      <alignment vertical="center" wrapText="1"/>
    </xf>
    <xf numFmtId="0" fontId="6" fillId="0" borderId="5" xfId="0" applyFont="1" applyFill="1" applyBorder="1" applyAlignment="1">
      <alignment vertical="center" wrapText="1"/>
    </xf>
    <xf numFmtId="0" fontId="6" fillId="0" borderId="5" xfId="0" applyFont="1" applyFill="1" applyBorder="1" applyAlignment="1">
      <alignment horizontal="left" vertical="center" wrapText="1"/>
    </xf>
    <xf numFmtId="0" fontId="15" fillId="0" borderId="5" xfId="0" applyFont="1" applyFill="1" applyBorder="1" applyAlignment="1">
      <alignment horizontal="left" vertical="center" wrapText="1"/>
    </xf>
    <xf numFmtId="0" fontId="0" fillId="0" borderId="0" xfId="0" applyFill="1"/>
    <xf numFmtId="0" fontId="12" fillId="0" borderId="4" xfId="0" applyFont="1" applyFill="1" applyBorder="1" applyAlignment="1">
      <alignment horizontal="center" vertical="center" wrapText="1"/>
    </xf>
    <xf numFmtId="0" fontId="12" fillId="0" borderId="5" xfId="0" applyFont="1" applyFill="1" applyBorder="1" applyAlignment="1">
      <alignment horizontal="center" vertical="center" wrapText="1"/>
    </xf>
    <xf numFmtId="164" fontId="12" fillId="0" borderId="5" xfId="0" applyNumberFormat="1" applyFont="1" applyFill="1" applyBorder="1" applyAlignment="1">
      <alignment horizontal="center" vertical="center" wrapText="1"/>
    </xf>
    <xf numFmtId="164" fontId="12" fillId="0" borderId="6" xfId="0" applyNumberFormat="1" applyFont="1" applyFill="1" applyBorder="1" applyAlignment="1">
      <alignment horizontal="center" vertical="center" wrapText="1"/>
    </xf>
    <xf numFmtId="0" fontId="13" fillId="0" borderId="4" xfId="0" applyFont="1" applyFill="1" applyBorder="1" applyAlignment="1">
      <alignment horizontal="center" vertical="center"/>
    </xf>
    <xf numFmtId="0" fontId="10" fillId="0" borderId="5" xfId="0" applyFont="1" applyFill="1" applyBorder="1" applyAlignment="1">
      <alignment vertical="center" wrapText="1"/>
    </xf>
    <xf numFmtId="0" fontId="13" fillId="0" borderId="5" xfId="0" applyFont="1" applyFill="1" applyBorder="1" applyAlignment="1">
      <alignment horizontal="center" vertical="center" wrapText="1"/>
    </xf>
    <xf numFmtId="164" fontId="13" fillId="0" borderId="5" xfId="0" applyNumberFormat="1" applyFont="1" applyFill="1" applyBorder="1" applyAlignment="1">
      <alignment vertical="center"/>
    </xf>
    <xf numFmtId="164" fontId="13" fillId="0" borderId="6" xfId="0" applyNumberFormat="1" applyFont="1" applyFill="1" applyBorder="1" applyAlignment="1">
      <alignment horizontal="center" vertical="center"/>
    </xf>
    <xf numFmtId="0" fontId="13" fillId="0" borderId="5" xfId="0" applyFont="1" applyFill="1" applyBorder="1" applyAlignment="1">
      <alignment vertical="center" wrapText="1"/>
    </xf>
    <xf numFmtId="164" fontId="13" fillId="0" borderId="6" xfId="0" applyNumberFormat="1" applyFont="1" applyFill="1" applyBorder="1" applyAlignment="1">
      <alignment horizontal="center" vertical="center" wrapText="1"/>
    </xf>
    <xf numFmtId="0" fontId="11" fillId="0" borderId="0" xfId="0" applyFont="1" applyFill="1"/>
    <xf numFmtId="0" fontId="13" fillId="0" borderId="10" xfId="0" applyFont="1" applyFill="1" applyBorder="1" applyAlignment="1">
      <alignment horizontal="center" vertical="center"/>
    </xf>
    <xf numFmtId="0" fontId="13" fillId="0" borderId="11" xfId="0" applyFont="1" applyFill="1" applyBorder="1" applyAlignment="1">
      <alignment horizontal="center" vertical="center" wrapText="1"/>
    </xf>
    <xf numFmtId="0" fontId="13" fillId="0" borderId="11" xfId="0" applyFont="1" applyFill="1" applyBorder="1" applyAlignment="1">
      <alignment vertical="center" wrapText="1"/>
    </xf>
    <xf numFmtId="0" fontId="13" fillId="0" borderId="11" xfId="0" applyFont="1" applyFill="1" applyBorder="1" applyAlignment="1">
      <alignment horizontal="center" vertical="center"/>
    </xf>
    <xf numFmtId="164" fontId="13" fillId="0" borderId="11" xfId="0" applyNumberFormat="1" applyFont="1" applyFill="1" applyBorder="1" applyAlignment="1">
      <alignment vertical="center" wrapText="1"/>
    </xf>
    <xf numFmtId="0" fontId="13" fillId="0" borderId="20" xfId="0" applyFont="1" applyFill="1" applyBorder="1" applyAlignment="1">
      <alignment horizontal="center" vertical="center"/>
    </xf>
    <xf numFmtId="0" fontId="12" fillId="0" borderId="21" xfId="0" applyFont="1" applyFill="1" applyBorder="1" applyAlignment="1">
      <alignment horizontal="center" vertical="center" wrapText="1"/>
    </xf>
    <xf numFmtId="0" fontId="13" fillId="0" borderId="21" xfId="0" applyFont="1" applyFill="1" applyBorder="1" applyAlignment="1">
      <alignment vertical="center" wrapText="1"/>
    </xf>
    <xf numFmtId="0" fontId="13" fillId="0" borderId="21" xfId="0" applyFont="1" applyFill="1" applyBorder="1" applyAlignment="1">
      <alignment horizontal="center" vertical="center" wrapText="1"/>
    </xf>
    <xf numFmtId="0" fontId="13" fillId="0" borderId="21" xfId="0" applyFont="1" applyFill="1" applyBorder="1" applyAlignment="1">
      <alignment horizontal="center" vertical="center"/>
    </xf>
    <xf numFmtId="164" fontId="13" fillId="0" borderId="21" xfId="0" applyNumberFormat="1" applyFont="1" applyFill="1" applyBorder="1" applyAlignment="1">
      <alignment vertical="center" wrapText="1"/>
    </xf>
    <xf numFmtId="164" fontId="13" fillId="0" borderId="22" xfId="0" applyNumberFormat="1" applyFont="1" applyFill="1" applyBorder="1" applyAlignment="1">
      <alignment horizontal="center" vertical="center" wrapText="1"/>
    </xf>
    <xf numFmtId="0" fontId="12" fillId="0" borderId="10" xfId="0" applyFont="1" applyFill="1" applyBorder="1" applyAlignment="1">
      <alignment vertical="center" wrapText="1"/>
    </xf>
    <xf numFmtId="0" fontId="12" fillId="0" borderId="11" xfId="0" applyFont="1" applyFill="1" applyBorder="1" applyAlignment="1">
      <alignment vertical="center" wrapText="1"/>
    </xf>
    <xf numFmtId="164" fontId="12" fillId="0" borderId="11" xfId="0" applyNumberFormat="1" applyFont="1" applyFill="1" applyBorder="1" applyAlignment="1">
      <alignment vertical="center" wrapText="1"/>
    </xf>
    <xf numFmtId="164" fontId="12" fillId="0" borderId="19" xfId="0" applyNumberFormat="1" applyFont="1" applyFill="1" applyBorder="1" applyAlignment="1">
      <alignment horizontal="center" vertical="center" wrapText="1"/>
    </xf>
    <xf numFmtId="0" fontId="17" fillId="0" borderId="0" xfId="0" applyFont="1" applyFill="1"/>
    <xf numFmtId="0" fontId="12" fillId="0" borderId="5" xfId="0" applyFont="1" applyFill="1" applyBorder="1" applyAlignment="1">
      <alignment vertical="center" wrapText="1"/>
    </xf>
    <xf numFmtId="164" fontId="13" fillId="0" borderId="19" xfId="0" applyNumberFormat="1" applyFont="1" applyFill="1" applyBorder="1" applyAlignment="1">
      <alignment horizontal="center" vertical="center" wrapText="1"/>
    </xf>
    <xf numFmtId="0" fontId="12" fillId="0" borderId="11" xfId="0" applyFont="1" applyFill="1" applyBorder="1" applyAlignment="1">
      <alignment horizontal="center" vertical="center" wrapText="1"/>
    </xf>
    <xf numFmtId="0" fontId="12" fillId="0" borderId="8" xfId="0" applyFont="1" applyFill="1" applyBorder="1" applyAlignment="1">
      <alignment vertical="center" wrapText="1"/>
    </xf>
    <xf numFmtId="164" fontId="12" fillId="0" borderId="8" xfId="0" applyNumberFormat="1" applyFont="1" applyFill="1" applyBorder="1" applyAlignment="1">
      <alignment vertical="center" wrapText="1"/>
    </xf>
    <xf numFmtId="164" fontId="12" fillId="0" borderId="9" xfId="0" applyNumberFormat="1" applyFont="1" applyFill="1" applyBorder="1" applyAlignment="1">
      <alignment horizontal="center" vertical="center" wrapText="1"/>
    </xf>
    <xf numFmtId="164" fontId="0" fillId="0" borderId="0" xfId="0" applyNumberFormat="1" applyFill="1"/>
    <xf numFmtId="164" fontId="0" fillId="0" borderId="0" xfId="0" applyNumberFormat="1" applyFill="1" applyAlignment="1">
      <alignment horizontal="center"/>
    </xf>
    <xf numFmtId="49" fontId="0" fillId="0" borderId="11" xfId="0" applyNumberFormat="1" applyBorder="1" applyAlignment="1">
      <alignment vertical="top"/>
    </xf>
    <xf numFmtId="3" fontId="0" fillId="0" borderId="11" xfId="0" applyNumberFormat="1" applyBorder="1" applyAlignment="1">
      <alignment vertical="top"/>
    </xf>
    <xf numFmtId="0" fontId="0" fillId="0" borderId="5" xfId="0" quotePrefix="1" applyBorder="1" applyAlignment="1">
      <alignment vertical="top" wrapText="1"/>
    </xf>
    <xf numFmtId="0" fontId="2" fillId="4" borderId="8" xfId="0" applyFont="1" applyFill="1" applyBorder="1" applyAlignment="1">
      <alignment horizontal="left" vertical="center" wrapText="1"/>
    </xf>
    <xf numFmtId="0" fontId="0" fillId="0" borderId="5" xfId="0" applyFont="1" applyBorder="1" applyAlignment="1">
      <alignment horizontal="center" vertical="top" wrapText="1"/>
    </xf>
    <xf numFmtId="0" fontId="0" fillId="0" borderId="5" xfId="0" applyFont="1" applyBorder="1" applyAlignment="1">
      <alignment horizontal="center" vertical="top"/>
    </xf>
    <xf numFmtId="3" fontId="0" fillId="0" borderId="5" xfId="0" applyNumberFormat="1" applyFont="1" applyBorder="1" applyAlignment="1">
      <alignment horizontal="center" vertical="top"/>
    </xf>
    <xf numFmtId="0" fontId="0" fillId="0" borderId="0" xfId="0" applyFont="1" applyAlignment="1">
      <alignment horizontal="center" vertical="top"/>
    </xf>
    <xf numFmtId="0" fontId="0" fillId="0" borderId="0" xfId="0" applyFont="1"/>
    <xf numFmtId="0" fontId="27" fillId="0" borderId="13" xfId="0" applyFont="1" applyBorder="1" applyAlignment="1">
      <alignment horizontal="center" vertical="center" wrapText="1"/>
    </xf>
    <xf numFmtId="0" fontId="27" fillId="0" borderId="14" xfId="0" applyFont="1" applyBorder="1" applyAlignment="1">
      <alignment horizontal="center" vertical="center" wrapText="1"/>
    </xf>
    <xf numFmtId="0" fontId="28" fillId="0" borderId="14" xfId="0" applyFont="1" applyBorder="1" applyAlignment="1">
      <alignment horizontal="center" vertical="top" wrapText="1"/>
    </xf>
    <xf numFmtId="164" fontId="29" fillId="0" borderId="14" xfId="0" applyNumberFormat="1" applyFont="1" applyBorder="1" applyAlignment="1">
      <alignment horizontal="center" vertical="center" wrapText="1"/>
    </xf>
    <xf numFmtId="164" fontId="27" fillId="0" borderId="14" xfId="0" applyNumberFormat="1" applyFont="1" applyBorder="1" applyAlignment="1">
      <alignment horizontal="center" vertical="center" wrapText="1"/>
    </xf>
    <xf numFmtId="0" fontId="0" fillId="0" borderId="13" xfId="0" applyFont="1" applyBorder="1" applyAlignment="1">
      <alignment horizontal="center" vertical="center"/>
    </xf>
    <xf numFmtId="0" fontId="17" fillId="0" borderId="14" xfId="0" applyFont="1" applyBorder="1" applyAlignment="1">
      <alignment horizontal="left" vertical="center" wrapText="1"/>
    </xf>
    <xf numFmtId="0" fontId="31" fillId="0" borderId="14" xfId="0" applyFont="1" applyBorder="1" applyAlignment="1">
      <alignment horizontal="left" vertical="center" wrapText="1"/>
    </xf>
    <xf numFmtId="0" fontId="0" fillId="0" borderId="14" xfId="0" applyFont="1" applyBorder="1" applyAlignment="1">
      <alignment horizontal="center" vertical="center" wrapText="1"/>
    </xf>
    <xf numFmtId="0" fontId="0" fillId="0" borderId="14" xfId="0" applyFont="1" applyBorder="1" applyAlignment="1">
      <alignment horizontal="center" vertical="top" wrapText="1"/>
    </xf>
    <xf numFmtId="164" fontId="11" fillId="0" borderId="14" xfId="0" applyNumberFormat="1" applyFont="1" applyBorder="1" applyAlignment="1">
      <alignment horizontal="left" vertical="center"/>
    </xf>
    <xf numFmtId="164" fontId="0" fillId="0" borderId="14" xfId="0" applyNumberFormat="1" applyFont="1" applyBorder="1" applyAlignment="1">
      <alignment horizontal="left" vertical="center"/>
    </xf>
    <xf numFmtId="0" fontId="0" fillId="0" borderId="14" xfId="0" applyFont="1" applyBorder="1" applyAlignment="1">
      <alignment horizontal="left" vertical="center" wrapText="1"/>
    </xf>
    <xf numFmtId="0" fontId="17" fillId="0" borderId="14" xfId="0" applyFont="1" applyBorder="1" applyAlignment="1">
      <alignment horizontal="justify" vertical="center" wrapText="1"/>
    </xf>
    <xf numFmtId="0" fontId="31" fillId="0" borderId="14" xfId="0" applyFont="1" applyBorder="1" applyAlignment="1">
      <alignment horizontal="justify" vertical="center" wrapText="1"/>
    </xf>
    <xf numFmtId="0" fontId="0" fillId="0" borderId="14" xfId="0" applyFont="1" applyBorder="1" applyAlignment="1">
      <alignment horizontal="center" vertical="center"/>
    </xf>
    <xf numFmtId="164" fontId="11" fillId="0" borderId="14" xfId="0" applyNumberFormat="1" applyFont="1" applyBorder="1" applyAlignment="1">
      <alignment horizontal="justify" vertical="center"/>
    </xf>
    <xf numFmtId="0" fontId="0" fillId="0" borderId="14" xfId="0" applyFont="1" applyBorder="1" applyAlignment="1">
      <alignment horizontal="justify" vertical="center" wrapText="1"/>
    </xf>
    <xf numFmtId="164" fontId="11" fillId="0" borderId="13" xfId="0" applyNumberFormat="1" applyFont="1" applyBorder="1" applyAlignment="1">
      <alignment horizontal="left" vertical="center"/>
    </xf>
    <xf numFmtId="0" fontId="0" fillId="0" borderId="18" xfId="0" applyFont="1" applyBorder="1" applyAlignment="1">
      <alignment horizontal="center" vertical="top" wrapText="1"/>
    </xf>
    <xf numFmtId="0" fontId="27" fillId="0" borderId="4" xfId="0" applyFont="1" applyBorder="1" applyAlignment="1">
      <alignment horizontal="center" vertical="center" wrapText="1"/>
    </xf>
    <xf numFmtId="0" fontId="27" fillId="5" borderId="5" xfId="0" applyFont="1" applyFill="1" applyBorder="1" applyAlignment="1">
      <alignment horizontal="center" vertical="center" wrapText="1"/>
    </xf>
    <xf numFmtId="0" fontId="27" fillId="0" borderId="5" xfId="0" applyFont="1" applyBorder="1" applyAlignment="1">
      <alignment horizontal="center" vertical="center" wrapText="1"/>
    </xf>
    <xf numFmtId="164" fontId="29" fillId="0" borderId="5" xfId="0" applyNumberFormat="1" applyFont="1" applyBorder="1" applyAlignment="1">
      <alignment horizontal="center" vertical="center" wrapText="1"/>
    </xf>
    <xf numFmtId="164" fontId="27" fillId="0" borderId="6" xfId="0" applyNumberFormat="1" applyFont="1" applyBorder="1" applyAlignment="1">
      <alignment horizontal="center" vertical="center" wrapText="1"/>
    </xf>
    <xf numFmtId="0" fontId="0" fillId="0" borderId="4" xfId="0" applyFont="1" applyBorder="1" applyAlignment="1">
      <alignment horizontal="center" vertical="center"/>
    </xf>
    <xf numFmtId="0" fontId="17" fillId="0" borderId="5" xfId="0" applyFont="1" applyBorder="1" applyAlignment="1">
      <alignment horizontal="left" vertical="center" wrapText="1"/>
    </xf>
    <xf numFmtId="0" fontId="31" fillId="0" borderId="11" xfId="0" applyFont="1" applyBorder="1" applyAlignment="1">
      <alignment horizontal="left" vertical="center" wrapText="1"/>
    </xf>
    <xf numFmtId="0" fontId="0" fillId="0" borderId="11" xfId="0" applyFont="1" applyBorder="1" applyAlignment="1">
      <alignment horizontal="center" vertical="center" wrapText="1"/>
    </xf>
    <xf numFmtId="0" fontId="0" fillId="0" borderId="11" xfId="0" applyFont="1" applyBorder="1" applyAlignment="1">
      <alignment horizontal="center" vertical="top" wrapText="1"/>
    </xf>
    <xf numFmtId="164" fontId="11" fillId="0" borderId="11" xfId="0" applyNumberFormat="1" applyFont="1" applyBorder="1" applyAlignment="1">
      <alignment horizontal="left" vertical="center"/>
    </xf>
    <xf numFmtId="164" fontId="0" fillId="0" borderId="19" xfId="0" applyNumberFormat="1" applyFont="1" applyBorder="1" applyAlignment="1">
      <alignment horizontal="left" vertical="center"/>
    </xf>
    <xf numFmtId="0" fontId="17" fillId="0" borderId="26" xfId="0" applyFont="1" applyBorder="1" applyAlignment="1">
      <alignment horizontal="left" vertical="center" wrapText="1"/>
    </xf>
    <xf numFmtId="0" fontId="0" fillId="0" borderId="5" xfId="0" applyFont="1" applyBorder="1" applyAlignment="1">
      <alignment horizontal="center" vertical="center" wrapText="1"/>
    </xf>
    <xf numFmtId="164" fontId="11" fillId="0" borderId="5" xfId="0" applyNumberFormat="1" applyFont="1" applyBorder="1" applyAlignment="1">
      <alignment horizontal="left" vertical="center"/>
    </xf>
    <xf numFmtId="164" fontId="0" fillId="0" borderId="5" xfId="0" applyNumberFormat="1" applyFont="1" applyBorder="1" applyAlignment="1">
      <alignment horizontal="left" vertical="center"/>
    </xf>
    <xf numFmtId="0" fontId="0" fillId="0" borderId="26" xfId="0" applyFont="1" applyBorder="1" applyAlignment="1">
      <alignment horizontal="left" vertical="center" wrapText="1"/>
    </xf>
    <xf numFmtId="164" fontId="17" fillId="0" borderId="5" xfId="0" applyNumberFormat="1" applyFont="1" applyBorder="1" applyAlignment="1">
      <alignment horizontal="left" vertical="center"/>
    </xf>
    <xf numFmtId="0" fontId="17" fillId="0" borderId="26" xfId="0" applyFont="1" applyBorder="1" applyAlignment="1">
      <alignment horizontal="justify" vertical="center" wrapText="1"/>
    </xf>
    <xf numFmtId="0" fontId="0" fillId="0" borderId="26" xfId="0" applyFont="1" applyBorder="1" applyAlignment="1">
      <alignment horizontal="justify" vertical="center" wrapText="1"/>
    </xf>
    <xf numFmtId="0" fontId="17" fillId="0" borderId="26" xfId="0" applyFont="1" applyBorder="1" applyAlignment="1">
      <alignment horizontal="center" vertical="center"/>
    </xf>
    <xf numFmtId="0" fontId="0" fillId="3" borderId="26" xfId="0" applyFont="1" applyFill="1" applyBorder="1" applyAlignment="1">
      <alignment horizontal="left" vertical="center" wrapText="1"/>
    </xf>
    <xf numFmtId="0" fontId="0" fillId="3" borderId="5" xfId="0" applyFont="1" applyFill="1" applyBorder="1" applyAlignment="1">
      <alignment horizontal="left" vertical="center" wrapText="1"/>
    </xf>
    <xf numFmtId="0" fontId="0" fillId="0" borderId="5" xfId="0" applyFont="1" applyBorder="1" applyAlignment="1">
      <alignment vertical="top" wrapText="1"/>
    </xf>
    <xf numFmtId="49" fontId="0" fillId="0" borderId="5" xfId="0" applyNumberFormat="1" applyFont="1" applyBorder="1" applyAlignment="1">
      <alignment vertical="top"/>
    </xf>
    <xf numFmtId="164" fontId="0" fillId="0" borderId="6" xfId="0" applyNumberFormat="1" applyFont="1" applyBorder="1" applyAlignment="1">
      <alignment horizontal="left" vertical="center"/>
    </xf>
    <xf numFmtId="0" fontId="27" fillId="4" borderId="8" xfId="0" applyFont="1" applyFill="1" applyBorder="1" applyAlignment="1">
      <alignment horizontal="left" vertical="center" wrapText="1"/>
    </xf>
    <xf numFmtId="0" fontId="28" fillId="4" borderId="8" xfId="0" applyFont="1" applyFill="1" applyBorder="1" applyAlignment="1">
      <alignment horizontal="center" vertical="top" wrapText="1"/>
    </xf>
    <xf numFmtId="164" fontId="11" fillId="0" borderId="8" xfId="0" applyNumberFormat="1" applyFont="1" applyBorder="1" applyAlignment="1">
      <alignment horizontal="center" vertical="center"/>
    </xf>
    <xf numFmtId="164" fontId="17" fillId="4" borderId="9" xfId="0" applyNumberFormat="1" applyFont="1" applyFill="1" applyBorder="1" applyAlignment="1">
      <alignment horizontal="center" vertical="center"/>
    </xf>
    <xf numFmtId="164" fontId="0" fillId="0" borderId="0" xfId="0" applyNumberFormat="1" applyFont="1"/>
    <xf numFmtId="0" fontId="17" fillId="0" borderId="5" xfId="0" applyFont="1" applyBorder="1" applyAlignment="1">
      <alignment horizontal="left" vertical="top" wrapText="1"/>
    </xf>
    <xf numFmtId="0" fontId="32" fillId="0" borderId="5" xfId="0" applyFont="1" applyBorder="1" applyAlignment="1">
      <alignment horizontal="center" vertical="top" wrapText="1"/>
    </xf>
    <xf numFmtId="0" fontId="28" fillId="0" borderId="5" xfId="0" applyFont="1" applyBorder="1" applyAlignment="1">
      <alignment vertical="top" wrapText="1"/>
    </xf>
    <xf numFmtId="0" fontId="11" fillId="0" borderId="5" xfId="0" applyFont="1" applyBorder="1" applyAlignment="1">
      <alignment vertical="top" wrapText="1"/>
    </xf>
    <xf numFmtId="0" fontId="28" fillId="0" borderId="5" xfId="0" applyFont="1" applyBorder="1" applyAlignment="1">
      <alignment horizontal="center" vertical="top" wrapText="1"/>
    </xf>
    <xf numFmtId="9" fontId="28" fillId="0" borderId="5" xfId="0" applyNumberFormat="1" applyFont="1" applyBorder="1" applyAlignment="1">
      <alignment horizontal="center" vertical="top" wrapText="1"/>
    </xf>
    <xf numFmtId="10" fontId="28" fillId="0" borderId="5" xfId="0" applyNumberFormat="1" applyFont="1" applyBorder="1" applyAlignment="1">
      <alignment horizontal="center" vertical="top" wrapText="1"/>
    </xf>
    <xf numFmtId="0" fontId="6" fillId="0" borderId="11" xfId="0" applyFont="1" applyFill="1" applyBorder="1" applyAlignment="1">
      <alignment horizontal="left" vertical="center" wrapText="1"/>
    </xf>
    <xf numFmtId="0" fontId="3" fillId="0" borderId="11" xfId="0" applyFont="1" applyBorder="1" applyAlignment="1">
      <alignment horizontal="center" vertical="center"/>
    </xf>
    <xf numFmtId="164" fontId="3" fillId="0" borderId="19" xfId="0" applyNumberFormat="1" applyFont="1" applyBorder="1" applyAlignment="1">
      <alignment horizontal="left" vertical="center"/>
    </xf>
    <xf numFmtId="0" fontId="1" fillId="2" borderId="12" xfId="0" applyFont="1" applyFill="1" applyBorder="1" applyAlignment="1">
      <alignment horizontal="center" vertical="center" wrapText="1"/>
    </xf>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2" fillId="4" borderId="7" xfId="0" applyFont="1" applyFill="1" applyBorder="1" applyAlignment="1">
      <alignment horizontal="left" vertical="center" wrapText="1"/>
    </xf>
    <xf numFmtId="0" fontId="2" fillId="4" borderId="8" xfId="0" applyFont="1" applyFill="1" applyBorder="1" applyAlignment="1">
      <alignment horizontal="left" vertical="center" wrapText="1"/>
    </xf>
    <xf numFmtId="0" fontId="12" fillId="0" borderId="7" xfId="0" applyFont="1" applyFill="1" applyBorder="1" applyAlignment="1">
      <alignment vertical="center" wrapText="1"/>
    </xf>
    <xf numFmtId="0" fontId="12" fillId="0" borderId="8" xfId="0" applyFont="1" applyFill="1" applyBorder="1" applyAlignment="1">
      <alignment vertical="center" wrapText="1"/>
    </xf>
    <xf numFmtId="0" fontId="23" fillId="0" borderId="1" xfId="0" applyFont="1" applyFill="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14" fillId="0" borderId="4"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20" xfId="0" applyFont="1" applyFill="1" applyBorder="1" applyAlignment="1">
      <alignment horizontal="center" vertical="center"/>
    </xf>
    <xf numFmtId="0" fontId="14" fillId="0" borderId="21" xfId="0" applyFont="1" applyFill="1" applyBorder="1" applyAlignment="1">
      <alignment horizontal="center" vertical="center"/>
    </xf>
    <xf numFmtId="0" fontId="14" fillId="0" borderId="22"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4" fillId="2" borderId="20"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22" xfId="0" applyFont="1" applyFill="1" applyBorder="1" applyAlignment="1">
      <alignment horizontal="center" vertical="center"/>
    </xf>
    <xf numFmtId="0" fontId="14" fillId="2" borderId="4"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6" xfId="0" applyFont="1" applyFill="1" applyBorder="1" applyAlignment="1">
      <alignment horizontal="center" vertical="center"/>
    </xf>
    <xf numFmtId="0" fontId="2" fillId="4" borderId="23" xfId="0" applyFont="1" applyFill="1" applyBorder="1" applyAlignment="1">
      <alignment horizontal="left" vertical="center" wrapText="1"/>
    </xf>
    <xf numFmtId="0" fontId="2" fillId="4" borderId="24" xfId="0" applyFont="1" applyFill="1" applyBorder="1" applyAlignment="1">
      <alignment horizontal="left" vertical="center" wrapText="1"/>
    </xf>
    <xf numFmtId="0" fontId="2" fillId="4" borderId="25" xfId="0" applyFont="1" applyFill="1" applyBorder="1" applyAlignment="1">
      <alignment horizontal="left" vertical="center" wrapText="1"/>
    </xf>
    <xf numFmtId="0" fontId="27" fillId="4" borderId="23" xfId="0" applyFont="1" applyFill="1" applyBorder="1" applyAlignment="1">
      <alignment horizontal="left" vertical="center" wrapText="1"/>
    </xf>
    <xf numFmtId="0" fontId="27" fillId="4" borderId="24" xfId="0" applyFont="1" applyFill="1" applyBorder="1" applyAlignment="1">
      <alignment horizontal="left" vertical="center" wrapText="1"/>
    </xf>
    <xf numFmtId="0" fontId="27" fillId="4" borderId="25" xfId="0" applyFont="1" applyFill="1" applyBorder="1" applyAlignment="1">
      <alignment horizontal="left" vertical="center" wrapText="1"/>
    </xf>
    <xf numFmtId="0" fontId="26" fillId="2" borderId="12" xfId="0" applyFont="1" applyFill="1" applyBorder="1" applyAlignment="1">
      <alignment horizontal="center" vertical="center" wrapText="1"/>
    </xf>
    <xf numFmtId="0" fontId="30" fillId="2" borderId="15" xfId="0" applyFont="1" applyFill="1" applyBorder="1" applyAlignment="1">
      <alignment horizontal="center" vertical="center"/>
    </xf>
    <xf numFmtId="0" fontId="30" fillId="2" borderId="16" xfId="0" applyFont="1" applyFill="1" applyBorder="1" applyAlignment="1">
      <alignment horizontal="center" vertical="center"/>
    </xf>
    <xf numFmtId="0" fontId="30" fillId="2" borderId="17" xfId="0" applyFont="1" applyFill="1" applyBorder="1" applyAlignment="1">
      <alignment horizontal="center" vertical="center"/>
    </xf>
    <xf numFmtId="0" fontId="26" fillId="2" borderId="1" xfId="0" applyFont="1" applyFill="1" applyBorder="1" applyAlignment="1">
      <alignment horizontal="center" vertical="center" wrapText="1"/>
    </xf>
    <xf numFmtId="0" fontId="26" fillId="2" borderId="2" xfId="0" applyFont="1" applyFill="1" applyBorder="1" applyAlignment="1">
      <alignment horizontal="center" vertical="center" wrapText="1"/>
    </xf>
    <xf numFmtId="0" fontId="26" fillId="2" borderId="3" xfId="0" applyFont="1" applyFill="1" applyBorder="1" applyAlignment="1">
      <alignment horizontal="center" vertical="center" wrapText="1"/>
    </xf>
    <xf numFmtId="0" fontId="30" fillId="2" borderId="4" xfId="0" applyFont="1" applyFill="1" applyBorder="1" applyAlignment="1">
      <alignment horizontal="center" vertical="center"/>
    </xf>
    <xf numFmtId="0" fontId="30" fillId="2" borderId="5" xfId="0" applyFont="1" applyFill="1" applyBorder="1" applyAlignment="1">
      <alignment horizontal="center" vertical="center"/>
    </xf>
    <xf numFmtId="0" fontId="30" fillId="2" borderId="6" xfId="0" applyFont="1" applyFill="1" applyBorder="1" applyAlignment="1">
      <alignment horizontal="center" vertical="center"/>
    </xf>
    <xf numFmtId="0" fontId="28" fillId="0" borderId="5" xfId="0" applyFont="1" applyBorder="1" applyAlignment="1">
      <alignment horizontal="center" vertical="center" wrapText="1"/>
    </xf>
    <xf numFmtId="0" fontId="0" fillId="0" borderId="5" xfId="0" applyFont="1" applyBorder="1" applyAlignment="1">
      <alignment horizontal="center" vertical="center"/>
    </xf>
    <xf numFmtId="10" fontId="28" fillId="0" borderId="5" xfId="0" applyNumberFormat="1" applyFont="1" applyBorder="1" applyAlignment="1">
      <alignment horizontal="center" vertical="center" wrapText="1"/>
    </xf>
    <xf numFmtId="9" fontId="28" fillId="0" borderId="5" xfId="0" applyNumberFormat="1" applyFont="1" applyBorder="1" applyAlignment="1">
      <alignment horizontal="center" vertical="center" wrapText="1"/>
    </xf>
  </cellXfs>
  <cellStyles count="3">
    <cellStyle name="Currency" xfId="2" builtinId="4"/>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person displayName="Jerminah Khabisi" id="{E222C655-ACAE-4AD7-A2B7-00BA3715488C}" userId="S::JerminahK2@dbsa.org::47f56b18-b44c-473b-8eb3-43ee96e40080"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C16" dT="2023-06-07T10:39:44.11" personId="{E222C655-ACAE-4AD7-A2B7-00BA3715488C}" id="{97492B65-29B0-4A2F-96BD-F92A4345F365}">
    <text>Is this a heading? Indicate as such</text>
  </threadedComment>
  <threadedComment ref="G57" dT="2023-06-07T10:16:46.85" personId="{E222C655-ACAE-4AD7-A2B7-00BA3715488C}" id="{41EE6FA4-F1D8-4791-93E3-BDE84E93E120}">
    <text>Measure all these items</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5"/>
  <sheetViews>
    <sheetView topLeftCell="A10" workbookViewId="0">
      <selection activeCell="E29" sqref="E29"/>
    </sheetView>
  </sheetViews>
  <sheetFormatPr defaultRowHeight="14.5" x14ac:dyDescent="0.35"/>
  <cols>
    <col min="1" max="1" width="5.26953125" customWidth="1"/>
    <col min="2" max="2" width="54.81640625" customWidth="1"/>
    <col min="3" max="3" width="6.81640625" customWidth="1"/>
    <col min="4" max="4" width="7.1796875" customWidth="1"/>
    <col min="5" max="5" width="13.54296875" style="53" bestFit="1" customWidth="1"/>
    <col min="6" max="6" width="16.54296875" style="53" customWidth="1"/>
  </cols>
  <sheetData>
    <row r="1" spans="1:6" ht="15" hidden="1" thickBot="1" x14ac:dyDescent="0.4">
      <c r="A1" s="244" t="s">
        <v>46</v>
      </c>
      <c r="B1" s="244"/>
      <c r="C1" s="244"/>
      <c r="D1" s="244"/>
      <c r="E1" s="244"/>
      <c r="F1" s="244"/>
    </row>
    <row r="2" spans="1:6" ht="26.5" hidden="1" thickBot="1" x14ac:dyDescent="0.4">
      <c r="A2" s="24" t="s">
        <v>0</v>
      </c>
      <c r="B2" s="25" t="s">
        <v>2</v>
      </c>
      <c r="C2" s="25" t="s">
        <v>3</v>
      </c>
      <c r="D2" s="25" t="s">
        <v>4</v>
      </c>
      <c r="E2" s="59" t="s">
        <v>5</v>
      </c>
      <c r="F2" s="60" t="s">
        <v>45</v>
      </c>
    </row>
    <row r="3" spans="1:6" ht="15" hidden="1" thickBot="1" x14ac:dyDescent="0.4">
      <c r="A3" s="245" t="s">
        <v>35</v>
      </c>
      <c r="B3" s="246"/>
      <c r="C3" s="246"/>
      <c r="D3" s="246"/>
      <c r="E3" s="246"/>
      <c r="F3" s="247"/>
    </row>
    <row r="4" spans="1:6" ht="15" hidden="1" thickBot="1" x14ac:dyDescent="0.4">
      <c r="A4" s="26"/>
      <c r="B4" s="28" t="s">
        <v>47</v>
      </c>
      <c r="C4" s="29"/>
      <c r="D4" s="29"/>
      <c r="E4" s="61"/>
      <c r="F4" s="61"/>
    </row>
    <row r="5" spans="1:6" ht="26.5" hidden="1" thickBot="1" x14ac:dyDescent="0.4">
      <c r="A5" s="26"/>
      <c r="B5" s="27" t="s">
        <v>49</v>
      </c>
      <c r="C5" s="29"/>
      <c r="D5" s="29"/>
      <c r="E5" s="61"/>
      <c r="F5" s="61"/>
    </row>
    <row r="6" spans="1:6" ht="15" hidden="1" thickBot="1" x14ac:dyDescent="0.4">
      <c r="A6" s="26">
        <v>1</v>
      </c>
      <c r="B6" s="30" t="s">
        <v>50</v>
      </c>
      <c r="C6" s="29" t="s">
        <v>14</v>
      </c>
      <c r="D6" s="29">
        <v>34</v>
      </c>
      <c r="E6" s="61"/>
      <c r="F6" s="61"/>
    </row>
    <row r="7" spans="1:6" ht="0.75" hidden="1" customHeight="1" x14ac:dyDescent="0.4">
      <c r="A7" s="26"/>
      <c r="B7" s="32" t="s">
        <v>52</v>
      </c>
      <c r="C7" s="33"/>
      <c r="D7" s="29"/>
      <c r="E7" s="62"/>
      <c r="F7" s="61"/>
    </row>
    <row r="8" spans="1:6" ht="15" hidden="1" thickBot="1" x14ac:dyDescent="0.4">
      <c r="A8" s="26">
        <v>2</v>
      </c>
      <c r="B8" s="34" t="s">
        <v>53</v>
      </c>
      <c r="C8" s="33" t="s">
        <v>54</v>
      </c>
      <c r="D8" s="35">
        <v>0</v>
      </c>
      <c r="E8" s="63"/>
      <c r="F8" s="61"/>
    </row>
    <row r="9" spans="1:6" ht="15" hidden="1" thickBot="1" x14ac:dyDescent="0.4">
      <c r="A9" s="26"/>
      <c r="B9" s="32" t="s">
        <v>56</v>
      </c>
      <c r="C9" s="33"/>
      <c r="D9" s="36"/>
      <c r="E9" s="61"/>
      <c r="F9" s="61"/>
    </row>
    <row r="10" spans="1:6" x14ac:dyDescent="0.35">
      <c r="A10" s="248" t="s">
        <v>153</v>
      </c>
      <c r="B10" s="249"/>
      <c r="C10" s="249"/>
      <c r="D10" s="249"/>
      <c r="E10" s="249"/>
      <c r="F10" s="250"/>
    </row>
    <row r="11" spans="1:6" ht="26" x14ac:dyDescent="0.35">
      <c r="A11" s="2" t="s">
        <v>0</v>
      </c>
      <c r="B11" s="4" t="s">
        <v>2</v>
      </c>
      <c r="C11" s="4" t="s">
        <v>3</v>
      </c>
      <c r="D11" s="4" t="s">
        <v>4</v>
      </c>
      <c r="E11" s="64" t="s">
        <v>5</v>
      </c>
      <c r="F11" s="54" t="s">
        <v>45</v>
      </c>
    </row>
    <row r="12" spans="1:6" x14ac:dyDescent="0.35">
      <c r="A12" s="251" t="s">
        <v>154</v>
      </c>
      <c r="B12" s="252"/>
      <c r="C12" s="252"/>
      <c r="D12" s="252"/>
      <c r="E12" s="252"/>
      <c r="F12" s="253"/>
    </row>
    <row r="13" spans="1:6" ht="16.5" customHeight="1" x14ac:dyDescent="0.35">
      <c r="A13" s="37">
        <v>1</v>
      </c>
      <c r="B13" s="39" t="s">
        <v>155</v>
      </c>
      <c r="C13" s="21" t="s">
        <v>136</v>
      </c>
      <c r="D13" s="21">
        <v>1</v>
      </c>
      <c r="E13" s="65"/>
      <c r="F13" s="66">
        <f t="shared" ref="F13:F16" si="0">+E13*D13</f>
        <v>0</v>
      </c>
    </row>
    <row r="14" spans="1:6" ht="16.5" customHeight="1" x14ac:dyDescent="0.35">
      <c r="A14" s="37">
        <v>2</v>
      </c>
      <c r="B14" s="39" t="s">
        <v>156</v>
      </c>
      <c r="C14" s="21" t="s">
        <v>157</v>
      </c>
      <c r="D14" s="21">
        <v>10</v>
      </c>
      <c r="E14" s="65"/>
      <c r="F14" s="66">
        <f t="shared" si="0"/>
        <v>0</v>
      </c>
    </row>
    <row r="15" spans="1:6" ht="16.5" customHeight="1" x14ac:dyDescent="0.35">
      <c r="A15" s="37">
        <v>3</v>
      </c>
      <c r="B15" s="39" t="s">
        <v>158</v>
      </c>
      <c r="C15" s="21" t="s">
        <v>157</v>
      </c>
      <c r="D15" s="21">
        <v>10</v>
      </c>
      <c r="E15" s="65"/>
      <c r="F15" s="66">
        <f t="shared" si="0"/>
        <v>0</v>
      </c>
    </row>
    <row r="16" spans="1:6" ht="16.5" customHeight="1" x14ac:dyDescent="0.35">
      <c r="A16" s="37">
        <v>4</v>
      </c>
      <c r="B16" s="39" t="s">
        <v>159</v>
      </c>
      <c r="C16" s="21" t="s">
        <v>157</v>
      </c>
      <c r="D16" s="21">
        <v>10</v>
      </c>
      <c r="E16" s="65"/>
      <c r="F16" s="66">
        <f t="shared" si="0"/>
        <v>0</v>
      </c>
    </row>
    <row r="17" spans="1:6" ht="16.5" customHeight="1" x14ac:dyDescent="0.35">
      <c r="A17" s="37">
        <v>5</v>
      </c>
      <c r="B17" s="39" t="s">
        <v>168</v>
      </c>
      <c r="C17" s="42" t="s">
        <v>136</v>
      </c>
      <c r="D17" s="21">
        <v>1</v>
      </c>
      <c r="E17" s="65"/>
      <c r="F17" s="66">
        <f t="shared" ref="F17" si="1">+E17*D17</f>
        <v>0</v>
      </c>
    </row>
    <row r="18" spans="1:6" ht="16.5" customHeight="1" x14ac:dyDescent="0.35">
      <c r="A18" s="37"/>
      <c r="B18" s="89" t="s">
        <v>160</v>
      </c>
      <c r="C18" s="42"/>
      <c r="D18" s="42"/>
      <c r="E18" s="65"/>
      <c r="F18" s="66"/>
    </row>
    <row r="19" spans="1:6" ht="16.5" customHeight="1" x14ac:dyDescent="0.35">
      <c r="A19" s="37">
        <v>6</v>
      </c>
      <c r="B19" s="39" t="s">
        <v>167</v>
      </c>
      <c r="C19" s="42" t="s">
        <v>136</v>
      </c>
      <c r="D19" s="21">
        <v>1</v>
      </c>
      <c r="E19" s="65"/>
      <c r="F19" s="66">
        <f t="shared" ref="F19" si="2">+E19*D19</f>
        <v>0</v>
      </c>
    </row>
    <row r="20" spans="1:6" x14ac:dyDescent="0.35">
      <c r="A20" s="37"/>
      <c r="B20" s="39"/>
      <c r="C20" s="42"/>
      <c r="D20" s="21"/>
      <c r="E20" s="65"/>
      <c r="F20" s="66"/>
    </row>
    <row r="21" spans="1:6" x14ac:dyDescent="0.35">
      <c r="A21" s="37"/>
      <c r="B21" s="39"/>
      <c r="C21" s="42"/>
      <c r="D21" s="21"/>
      <c r="E21" s="65"/>
      <c r="F21" s="66"/>
    </row>
    <row r="22" spans="1:6" x14ac:dyDescent="0.35">
      <c r="A22" s="37"/>
      <c r="B22" s="39"/>
      <c r="C22" s="42"/>
      <c r="D22" s="21"/>
      <c r="E22" s="65"/>
      <c r="F22" s="66"/>
    </row>
    <row r="23" spans="1:6" x14ac:dyDescent="0.35">
      <c r="A23" s="37"/>
      <c r="B23" s="39"/>
      <c r="C23" s="42"/>
      <c r="D23" s="21"/>
      <c r="E23" s="65"/>
      <c r="F23" s="66"/>
    </row>
    <row r="24" spans="1:6" x14ac:dyDescent="0.35">
      <c r="A24" s="37"/>
      <c r="B24" s="88"/>
      <c r="C24" s="78"/>
      <c r="D24" s="85"/>
      <c r="E24" s="86"/>
      <c r="F24" s="87"/>
    </row>
    <row r="25" spans="1:6" ht="15" thickBot="1" x14ac:dyDescent="0.4">
      <c r="A25" s="254" t="s">
        <v>151</v>
      </c>
      <c r="B25" s="255"/>
      <c r="C25" s="46"/>
      <c r="D25" s="46"/>
      <c r="E25" s="68"/>
      <c r="F25" s="69">
        <f>SUM(F13:F24)</f>
        <v>0</v>
      </c>
    </row>
  </sheetData>
  <mergeCells count="5">
    <mergeCell ref="A1:F1"/>
    <mergeCell ref="A3:F3"/>
    <mergeCell ref="A10:F10"/>
    <mergeCell ref="A12:F12"/>
    <mergeCell ref="A25:B25"/>
  </mergeCells>
  <pageMargins left="0.7" right="0.7" top="0.75" bottom="0.75" header="0.3" footer="0.3"/>
  <pageSetup paperSize="9" scale="83"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91"/>
  <sheetViews>
    <sheetView view="pageBreakPreview" topLeftCell="A78" zoomScaleNormal="100" zoomScaleSheetLayoutView="100" workbookViewId="0">
      <selection activeCell="C100" sqref="C100"/>
    </sheetView>
  </sheetViews>
  <sheetFormatPr defaultRowHeight="14.5" x14ac:dyDescent="0.35"/>
  <cols>
    <col min="1" max="1" width="8.7265625" style="136"/>
    <col min="2" max="2" width="0" style="136" hidden="1" customWidth="1"/>
    <col min="3" max="3" width="54.7265625" style="136" customWidth="1"/>
    <col min="4" max="5" width="8.7265625" style="136"/>
    <col min="6" max="6" width="10.7265625" style="172" bestFit="1" customWidth="1"/>
    <col min="7" max="7" width="18.1796875" style="173" customWidth="1"/>
    <col min="8" max="16384" width="8.7265625" style="136"/>
  </cols>
  <sheetData>
    <row r="1" spans="1:7" x14ac:dyDescent="0.35">
      <c r="A1" s="258" t="s">
        <v>203</v>
      </c>
      <c r="B1" s="259"/>
      <c r="C1" s="259"/>
      <c r="D1" s="259"/>
      <c r="E1" s="259"/>
      <c r="F1" s="259"/>
      <c r="G1" s="260"/>
    </row>
    <row r="2" spans="1:7" x14ac:dyDescent="0.35">
      <c r="A2" s="137" t="s">
        <v>0</v>
      </c>
      <c r="B2" s="138" t="s">
        <v>1</v>
      </c>
      <c r="C2" s="138" t="s">
        <v>2</v>
      </c>
      <c r="D2" s="138" t="s">
        <v>3</v>
      </c>
      <c r="E2" s="138" t="s">
        <v>4</v>
      </c>
      <c r="F2" s="139" t="s">
        <v>5</v>
      </c>
      <c r="G2" s="140" t="s">
        <v>6</v>
      </c>
    </row>
    <row r="3" spans="1:7" x14ac:dyDescent="0.35">
      <c r="A3" s="261" t="s">
        <v>15</v>
      </c>
      <c r="B3" s="262"/>
      <c r="C3" s="262"/>
      <c r="D3" s="262"/>
      <c r="E3" s="262"/>
      <c r="F3" s="262"/>
      <c r="G3" s="263"/>
    </row>
    <row r="4" spans="1:7" x14ac:dyDescent="0.35">
      <c r="A4" s="141"/>
      <c r="B4" s="138"/>
      <c r="C4" s="142" t="s">
        <v>16</v>
      </c>
      <c r="D4" s="143"/>
      <c r="E4" s="143"/>
      <c r="F4" s="144"/>
      <c r="G4" s="145"/>
    </row>
    <row r="5" spans="1:7" x14ac:dyDescent="0.35">
      <c r="A5" s="141">
        <v>1</v>
      </c>
      <c r="B5" s="138" t="s">
        <v>17</v>
      </c>
      <c r="C5" s="146" t="s">
        <v>16</v>
      </c>
      <c r="D5" s="143" t="s">
        <v>18</v>
      </c>
      <c r="E5" s="122">
        <v>0.2</v>
      </c>
      <c r="F5" s="132"/>
      <c r="G5" s="147">
        <f>E5*F5</f>
        <v>0</v>
      </c>
    </row>
    <row r="6" spans="1:7" s="148" customFormat="1" x14ac:dyDescent="0.35">
      <c r="A6" s="141">
        <v>2</v>
      </c>
      <c r="B6" s="138" t="s">
        <v>19</v>
      </c>
      <c r="C6" s="146" t="s">
        <v>76</v>
      </c>
      <c r="D6" s="143" t="s">
        <v>13</v>
      </c>
      <c r="E6" s="122">
        <v>5</v>
      </c>
      <c r="F6" s="132"/>
      <c r="G6" s="147">
        <f>E6*F6</f>
        <v>0</v>
      </c>
    </row>
    <row r="7" spans="1:7" ht="26" x14ac:dyDescent="0.35">
      <c r="A7" s="141">
        <v>3</v>
      </c>
      <c r="B7" s="138" t="s">
        <v>20</v>
      </c>
      <c r="C7" s="146" t="s">
        <v>181</v>
      </c>
      <c r="D7" s="143" t="s">
        <v>14</v>
      </c>
      <c r="E7" s="122">
        <v>400</v>
      </c>
      <c r="F7" s="132"/>
      <c r="G7" s="147">
        <f t="shared" ref="G7" si="0">E7*F7</f>
        <v>0</v>
      </c>
    </row>
    <row r="8" spans="1:7" x14ac:dyDescent="0.35">
      <c r="A8" s="149">
        <v>4</v>
      </c>
      <c r="B8" s="150"/>
      <c r="C8" s="151" t="s">
        <v>182</v>
      </c>
      <c r="D8" s="150" t="s">
        <v>44</v>
      </c>
      <c r="E8" s="152">
        <v>230</v>
      </c>
      <c r="F8" s="153"/>
      <c r="G8" s="147">
        <f>E8*F8</f>
        <v>0</v>
      </c>
    </row>
    <row r="9" spans="1:7" x14ac:dyDescent="0.35">
      <c r="A9" s="154"/>
      <c r="B9" s="155"/>
      <c r="C9" s="156"/>
      <c r="D9" s="157"/>
      <c r="E9" s="158"/>
      <c r="F9" s="159"/>
      <c r="G9" s="160"/>
    </row>
    <row r="10" spans="1:7" x14ac:dyDescent="0.35">
      <c r="A10" s="261" t="s">
        <v>80</v>
      </c>
      <c r="B10" s="262"/>
      <c r="C10" s="262"/>
      <c r="D10" s="262"/>
      <c r="E10" s="262"/>
      <c r="F10" s="262"/>
      <c r="G10" s="263"/>
    </row>
    <row r="11" spans="1:7" x14ac:dyDescent="0.35">
      <c r="A11" s="137" t="s">
        <v>0</v>
      </c>
      <c r="B11" s="138" t="s">
        <v>1</v>
      </c>
      <c r="C11" s="138" t="s">
        <v>2</v>
      </c>
      <c r="D11" s="138" t="s">
        <v>3</v>
      </c>
      <c r="E11" s="138" t="s">
        <v>4</v>
      </c>
      <c r="F11" s="139" t="s">
        <v>5</v>
      </c>
      <c r="G11" s="140" t="s">
        <v>6</v>
      </c>
    </row>
    <row r="12" spans="1:7" x14ac:dyDescent="0.35">
      <c r="A12" s="141"/>
      <c r="B12" s="138" t="s">
        <v>8</v>
      </c>
      <c r="C12" s="142" t="s">
        <v>21</v>
      </c>
      <c r="D12" s="143"/>
      <c r="E12" s="143"/>
      <c r="F12" s="144"/>
      <c r="G12" s="145"/>
    </row>
    <row r="13" spans="1:7" s="165" customFormat="1" ht="39" x14ac:dyDescent="0.35">
      <c r="A13" s="161"/>
      <c r="B13" s="162" t="s">
        <v>22</v>
      </c>
      <c r="C13" s="162" t="s">
        <v>189</v>
      </c>
      <c r="D13" s="162"/>
      <c r="E13" s="162"/>
      <c r="F13" s="163"/>
      <c r="G13" s="164"/>
    </row>
    <row r="14" spans="1:7" ht="26" x14ac:dyDescent="0.35">
      <c r="A14" s="141">
        <v>5</v>
      </c>
      <c r="B14" s="146"/>
      <c r="C14" s="146" t="s">
        <v>191</v>
      </c>
      <c r="D14" s="143" t="s">
        <v>14</v>
      </c>
      <c r="E14" s="122">
        <v>200</v>
      </c>
      <c r="F14" s="132"/>
      <c r="G14" s="147">
        <f t="shared" ref="G14:G15" si="1">E14*F14</f>
        <v>0</v>
      </c>
    </row>
    <row r="15" spans="1:7" x14ac:dyDescent="0.35">
      <c r="A15" s="141">
        <v>6</v>
      </c>
      <c r="B15" s="146"/>
      <c r="C15" s="146" t="s">
        <v>169</v>
      </c>
      <c r="D15" s="143" t="s">
        <v>14</v>
      </c>
      <c r="E15" s="122">
        <v>20</v>
      </c>
      <c r="F15" s="132"/>
      <c r="G15" s="147">
        <f t="shared" si="1"/>
        <v>0</v>
      </c>
    </row>
    <row r="16" spans="1:7" x14ac:dyDescent="0.35">
      <c r="A16" s="141"/>
      <c r="B16" s="146" t="s">
        <v>170</v>
      </c>
      <c r="C16" s="142" t="s">
        <v>233</v>
      </c>
      <c r="D16" s="143"/>
      <c r="E16" s="122"/>
      <c r="F16" s="132"/>
      <c r="G16" s="147"/>
    </row>
    <row r="17" spans="1:7" x14ac:dyDescent="0.35">
      <c r="A17" s="141">
        <v>7</v>
      </c>
      <c r="B17" s="146"/>
      <c r="C17" s="146" t="s">
        <v>183</v>
      </c>
      <c r="D17" s="143" t="s">
        <v>14</v>
      </c>
      <c r="E17" s="122">
        <v>15</v>
      </c>
      <c r="F17" s="132"/>
      <c r="G17" s="147">
        <f>E17*F17</f>
        <v>0</v>
      </c>
    </row>
    <row r="18" spans="1:7" x14ac:dyDescent="0.35">
      <c r="A18" s="141">
        <v>8</v>
      </c>
      <c r="B18" s="146"/>
      <c r="C18" s="146" t="s">
        <v>185</v>
      </c>
      <c r="D18" s="143" t="s">
        <v>14</v>
      </c>
      <c r="E18" s="122">
        <v>75</v>
      </c>
      <c r="F18" s="132"/>
      <c r="G18" s="147">
        <f t="shared" ref="G18:G19" si="2">E18*F18</f>
        <v>0</v>
      </c>
    </row>
    <row r="19" spans="1:7" x14ac:dyDescent="0.35">
      <c r="A19" s="141">
        <v>9</v>
      </c>
      <c r="B19" s="146"/>
      <c r="C19" s="146" t="s">
        <v>184</v>
      </c>
      <c r="D19" s="143" t="s">
        <v>14</v>
      </c>
      <c r="E19" s="122">
        <v>75</v>
      </c>
      <c r="F19" s="132"/>
      <c r="G19" s="147">
        <f t="shared" si="2"/>
        <v>0</v>
      </c>
    </row>
    <row r="20" spans="1:7" x14ac:dyDescent="0.35">
      <c r="A20" s="141"/>
      <c r="B20" s="146"/>
      <c r="C20" s="146"/>
      <c r="D20" s="143"/>
      <c r="E20" s="122"/>
      <c r="F20" s="132"/>
      <c r="G20" s="147"/>
    </row>
    <row r="21" spans="1:7" ht="26.25" customHeight="1" x14ac:dyDescent="0.35">
      <c r="A21" s="141"/>
      <c r="B21" s="162" t="s">
        <v>22</v>
      </c>
      <c r="C21" s="162" t="s">
        <v>194</v>
      </c>
      <c r="D21" s="143"/>
      <c r="E21" s="122"/>
      <c r="F21" s="132"/>
      <c r="G21" s="147"/>
    </row>
    <row r="22" spans="1:7" ht="26" x14ac:dyDescent="0.35">
      <c r="A22" s="141">
        <v>10</v>
      </c>
      <c r="B22" s="146"/>
      <c r="C22" s="146" t="s">
        <v>191</v>
      </c>
      <c r="D22" s="143" t="s">
        <v>14</v>
      </c>
      <c r="E22" s="122">
        <v>300</v>
      </c>
      <c r="F22" s="132"/>
      <c r="G22" s="147">
        <f t="shared" ref="G22:G23" si="3">E22*F22</f>
        <v>0</v>
      </c>
    </row>
    <row r="23" spans="1:7" x14ac:dyDescent="0.35">
      <c r="A23" s="141">
        <v>11</v>
      </c>
      <c r="B23" s="146"/>
      <c r="C23" s="146" t="s">
        <v>169</v>
      </c>
      <c r="D23" s="143" t="s">
        <v>14</v>
      </c>
      <c r="E23" s="122">
        <v>20</v>
      </c>
      <c r="F23" s="132"/>
      <c r="G23" s="147">
        <f t="shared" si="3"/>
        <v>0</v>
      </c>
    </row>
    <row r="24" spans="1:7" x14ac:dyDescent="0.35">
      <c r="A24" s="141"/>
      <c r="B24" s="146" t="s">
        <v>170</v>
      </c>
      <c r="C24" s="142" t="s">
        <v>233</v>
      </c>
      <c r="D24" s="143"/>
      <c r="E24" s="122"/>
      <c r="F24" s="132"/>
      <c r="G24" s="147"/>
    </row>
    <row r="25" spans="1:7" x14ac:dyDescent="0.35">
      <c r="A25" s="141">
        <v>12</v>
      </c>
      <c r="B25" s="146"/>
      <c r="C25" s="146" t="s">
        <v>183</v>
      </c>
      <c r="D25" s="143" t="s">
        <v>14</v>
      </c>
      <c r="E25" s="122">
        <v>6</v>
      </c>
      <c r="F25" s="132"/>
      <c r="G25" s="147">
        <f>E25*F25</f>
        <v>0</v>
      </c>
    </row>
    <row r="26" spans="1:7" x14ac:dyDescent="0.35">
      <c r="A26" s="141">
        <v>13</v>
      </c>
      <c r="B26" s="146"/>
      <c r="C26" s="146" t="s">
        <v>185</v>
      </c>
      <c r="D26" s="143" t="s">
        <v>14</v>
      </c>
      <c r="E26" s="122">
        <v>150</v>
      </c>
      <c r="F26" s="132"/>
      <c r="G26" s="147">
        <f t="shared" ref="G26:G27" si="4">E26*F26</f>
        <v>0</v>
      </c>
    </row>
    <row r="27" spans="1:7" x14ac:dyDescent="0.35">
      <c r="A27" s="141">
        <v>14</v>
      </c>
      <c r="B27" s="146"/>
      <c r="C27" s="146" t="s">
        <v>184</v>
      </c>
      <c r="D27" s="143" t="s">
        <v>14</v>
      </c>
      <c r="E27" s="122">
        <v>70</v>
      </c>
      <c r="F27" s="132"/>
      <c r="G27" s="147">
        <f t="shared" si="4"/>
        <v>0</v>
      </c>
    </row>
    <row r="28" spans="1:7" x14ac:dyDescent="0.35">
      <c r="A28" s="141"/>
      <c r="B28" s="146"/>
      <c r="C28" s="146"/>
      <c r="D28" s="143"/>
      <c r="E28" s="122"/>
      <c r="F28" s="132"/>
      <c r="G28" s="147"/>
    </row>
    <row r="29" spans="1:7" ht="26.25" customHeight="1" x14ac:dyDescent="0.35">
      <c r="A29" s="141"/>
      <c r="B29" s="162" t="s">
        <v>22</v>
      </c>
      <c r="C29" s="162" t="s">
        <v>195</v>
      </c>
      <c r="D29" s="143"/>
      <c r="E29" s="122"/>
      <c r="F29" s="132"/>
      <c r="G29" s="147"/>
    </row>
    <row r="30" spans="1:7" ht="26" x14ac:dyDescent="0.35">
      <c r="A30" s="141">
        <v>15</v>
      </c>
      <c r="B30" s="146"/>
      <c r="C30" s="146" t="s">
        <v>191</v>
      </c>
      <c r="D30" s="143" t="s">
        <v>14</v>
      </c>
      <c r="E30" s="122">
        <v>200</v>
      </c>
      <c r="F30" s="132"/>
      <c r="G30" s="147">
        <f t="shared" ref="G30:G31" si="5">E30*F30</f>
        <v>0</v>
      </c>
    </row>
    <row r="31" spans="1:7" x14ac:dyDescent="0.35">
      <c r="A31" s="141">
        <v>16</v>
      </c>
      <c r="B31" s="146"/>
      <c r="C31" s="146" t="s">
        <v>169</v>
      </c>
      <c r="D31" s="143" t="s">
        <v>14</v>
      </c>
      <c r="E31" s="122">
        <v>20</v>
      </c>
      <c r="F31" s="132"/>
      <c r="G31" s="147">
        <f t="shared" si="5"/>
        <v>0</v>
      </c>
    </row>
    <row r="32" spans="1:7" x14ac:dyDescent="0.35">
      <c r="A32" s="141"/>
      <c r="B32" s="146"/>
      <c r="C32" s="146"/>
      <c r="D32" s="143"/>
      <c r="E32" s="122"/>
      <c r="F32" s="132"/>
      <c r="G32" s="147"/>
    </row>
    <row r="33" spans="1:11" x14ac:dyDescent="0.35">
      <c r="A33" s="141"/>
      <c r="B33" s="146" t="s">
        <v>170</v>
      </c>
      <c r="C33" s="142" t="s">
        <v>233</v>
      </c>
      <c r="D33" s="143"/>
      <c r="E33" s="122"/>
      <c r="F33" s="132"/>
      <c r="G33" s="147"/>
    </row>
    <row r="34" spans="1:11" x14ac:dyDescent="0.35">
      <c r="A34" s="141">
        <v>17</v>
      </c>
      <c r="B34" s="146"/>
      <c r="C34" s="146" t="s">
        <v>183</v>
      </c>
      <c r="D34" s="143" t="s">
        <v>14</v>
      </c>
      <c r="E34" s="122">
        <v>6</v>
      </c>
      <c r="F34" s="132"/>
      <c r="G34" s="147">
        <f>E34*F34</f>
        <v>0</v>
      </c>
    </row>
    <row r="35" spans="1:11" x14ac:dyDescent="0.35">
      <c r="A35" s="141">
        <v>18</v>
      </c>
      <c r="B35" s="146"/>
      <c r="C35" s="146" t="s">
        <v>185</v>
      </c>
      <c r="D35" s="143" t="s">
        <v>14</v>
      </c>
      <c r="E35" s="122">
        <v>100</v>
      </c>
      <c r="F35" s="132"/>
      <c r="G35" s="147">
        <f t="shared" ref="G35:G36" si="6">E35*F35</f>
        <v>0</v>
      </c>
    </row>
    <row r="36" spans="1:11" x14ac:dyDescent="0.35">
      <c r="A36" s="141">
        <v>19</v>
      </c>
      <c r="B36" s="146"/>
      <c r="C36" s="146" t="s">
        <v>184</v>
      </c>
      <c r="D36" s="143" t="s">
        <v>14</v>
      </c>
      <c r="E36" s="122">
        <v>50</v>
      </c>
      <c r="F36" s="132"/>
      <c r="G36" s="147">
        <f t="shared" si="6"/>
        <v>0</v>
      </c>
    </row>
    <row r="37" spans="1:11" x14ac:dyDescent="0.35">
      <c r="A37" s="141"/>
      <c r="B37" s="146"/>
      <c r="C37" s="146"/>
      <c r="D37" s="143"/>
      <c r="E37" s="122"/>
      <c r="F37" s="132"/>
      <c r="G37" s="147"/>
      <c r="K37" s="136" t="s">
        <v>178</v>
      </c>
    </row>
    <row r="38" spans="1:11" x14ac:dyDescent="0.35">
      <c r="A38" s="141"/>
      <c r="B38" s="146" t="s">
        <v>171</v>
      </c>
      <c r="C38" s="166" t="s">
        <v>192</v>
      </c>
      <c r="D38" s="143"/>
      <c r="E38" s="122"/>
      <c r="F38" s="132"/>
      <c r="G38" s="147"/>
    </row>
    <row r="39" spans="1:11" ht="26" x14ac:dyDescent="0.35">
      <c r="A39" s="141">
        <v>20</v>
      </c>
      <c r="B39" s="146" t="s">
        <v>172</v>
      </c>
      <c r="C39" s="146" t="s">
        <v>179</v>
      </c>
      <c r="D39" s="143" t="s">
        <v>14</v>
      </c>
      <c r="E39" s="122">
        <v>200</v>
      </c>
      <c r="F39" s="132"/>
      <c r="G39" s="147">
        <f>E39*F39</f>
        <v>0</v>
      </c>
    </row>
    <row r="40" spans="1:11" ht="26" x14ac:dyDescent="0.35">
      <c r="A40" s="141">
        <v>21</v>
      </c>
      <c r="B40" s="146" t="s">
        <v>172</v>
      </c>
      <c r="C40" s="146" t="s">
        <v>180</v>
      </c>
      <c r="D40" s="143" t="s">
        <v>14</v>
      </c>
      <c r="E40" s="122">
        <v>50</v>
      </c>
      <c r="F40" s="132"/>
      <c r="G40" s="147">
        <f t="shared" ref="G40:G42" si="7">E40*F40</f>
        <v>0</v>
      </c>
    </row>
    <row r="41" spans="1:11" x14ac:dyDescent="0.35">
      <c r="A41" s="141">
        <v>22</v>
      </c>
      <c r="B41" s="146" t="s">
        <v>173</v>
      </c>
      <c r="C41" s="146" t="s">
        <v>174</v>
      </c>
      <c r="D41" s="143" t="s">
        <v>175</v>
      </c>
      <c r="E41" s="122">
        <v>1</v>
      </c>
      <c r="F41" s="132"/>
      <c r="G41" s="147">
        <f t="shared" si="7"/>
        <v>0</v>
      </c>
    </row>
    <row r="42" spans="1:11" x14ac:dyDescent="0.35">
      <c r="A42" s="141">
        <v>23</v>
      </c>
      <c r="B42" s="146" t="s">
        <v>176</v>
      </c>
      <c r="C42" s="146" t="s">
        <v>177</v>
      </c>
      <c r="D42" s="143" t="s">
        <v>14</v>
      </c>
      <c r="E42" s="122">
        <v>20</v>
      </c>
      <c r="F42" s="132"/>
      <c r="G42" s="147">
        <f t="shared" si="7"/>
        <v>0</v>
      </c>
    </row>
    <row r="43" spans="1:11" x14ac:dyDescent="0.35">
      <c r="A43" s="141"/>
      <c r="B43" s="146"/>
      <c r="C43" s="146"/>
      <c r="D43" s="143"/>
      <c r="E43" s="122"/>
      <c r="F43" s="132"/>
      <c r="G43" s="147"/>
    </row>
    <row r="44" spans="1:11" x14ac:dyDescent="0.35">
      <c r="A44" s="141"/>
      <c r="B44" s="146"/>
      <c r="C44" s="146"/>
      <c r="D44" s="143"/>
      <c r="E44" s="122"/>
      <c r="F44" s="132"/>
      <c r="G44" s="147"/>
    </row>
    <row r="45" spans="1:11" x14ac:dyDescent="0.35">
      <c r="A45" s="264" t="s">
        <v>193</v>
      </c>
      <c r="B45" s="265"/>
      <c r="C45" s="265"/>
      <c r="D45" s="265"/>
      <c r="E45" s="265"/>
      <c r="F45" s="265"/>
      <c r="G45" s="266"/>
    </row>
    <row r="46" spans="1:11" x14ac:dyDescent="0.35">
      <c r="A46" s="137" t="s">
        <v>0</v>
      </c>
      <c r="B46" s="138" t="s">
        <v>1</v>
      </c>
      <c r="C46" s="138" t="s">
        <v>2</v>
      </c>
      <c r="D46" s="138" t="s">
        <v>3</v>
      </c>
      <c r="E46" s="138" t="s">
        <v>4</v>
      </c>
      <c r="F46" s="139" t="s">
        <v>5</v>
      </c>
      <c r="G46" s="140" t="s">
        <v>6</v>
      </c>
    </row>
    <row r="47" spans="1:11" ht="39" x14ac:dyDescent="0.35">
      <c r="A47" s="141"/>
      <c r="B47" s="138" t="s">
        <v>23</v>
      </c>
      <c r="C47" s="142" t="s">
        <v>190</v>
      </c>
      <c r="D47" s="143"/>
      <c r="E47" s="122"/>
      <c r="F47" s="132"/>
      <c r="G47" s="147"/>
    </row>
    <row r="48" spans="1:11" x14ac:dyDescent="0.35">
      <c r="A48" s="141">
        <v>24</v>
      </c>
      <c r="B48" s="143" t="s">
        <v>24</v>
      </c>
      <c r="C48" s="146" t="s">
        <v>25</v>
      </c>
      <c r="D48" s="143" t="s">
        <v>14</v>
      </c>
      <c r="E48" s="122">
        <v>200</v>
      </c>
      <c r="F48" s="132"/>
      <c r="G48" s="147">
        <f t="shared" ref="G48" si="8">E48*F48</f>
        <v>0</v>
      </c>
    </row>
    <row r="49" spans="1:7" ht="26" x14ac:dyDescent="0.35">
      <c r="A49" s="141"/>
      <c r="B49" s="138" t="s">
        <v>23</v>
      </c>
      <c r="C49" s="142" t="s">
        <v>229</v>
      </c>
      <c r="D49" s="143"/>
      <c r="E49" s="122"/>
      <c r="F49" s="132"/>
      <c r="G49" s="147"/>
    </row>
    <row r="50" spans="1:7" x14ac:dyDescent="0.35">
      <c r="A50" s="141">
        <v>25</v>
      </c>
      <c r="B50" s="143" t="s">
        <v>24</v>
      </c>
      <c r="C50" s="146" t="s">
        <v>25</v>
      </c>
      <c r="D50" s="143" t="s">
        <v>14</v>
      </c>
      <c r="E50" s="122">
        <v>100</v>
      </c>
      <c r="F50" s="132"/>
      <c r="G50" s="147">
        <f t="shared" ref="G50" si="9">E50*F50</f>
        <v>0</v>
      </c>
    </row>
    <row r="51" spans="1:7" x14ac:dyDescent="0.35">
      <c r="A51" s="141"/>
      <c r="B51" s="138"/>
      <c r="C51" s="142"/>
      <c r="D51" s="143"/>
      <c r="E51" s="122"/>
      <c r="F51" s="132"/>
      <c r="G51" s="147"/>
    </row>
    <row r="52" spans="1:7" ht="52" x14ac:dyDescent="0.35">
      <c r="A52" s="141"/>
      <c r="B52" s="138"/>
      <c r="C52" s="142" t="s">
        <v>196</v>
      </c>
      <c r="D52" s="143"/>
      <c r="E52" s="122"/>
      <c r="F52" s="132"/>
      <c r="G52" s="147"/>
    </row>
    <row r="53" spans="1:7" ht="25.5" customHeight="1" x14ac:dyDescent="0.35">
      <c r="A53" s="141">
        <v>26</v>
      </c>
      <c r="B53" s="143"/>
      <c r="C53" s="146" t="s">
        <v>200</v>
      </c>
      <c r="D53" s="143" t="s">
        <v>14</v>
      </c>
      <c r="E53" s="122">
        <v>1800</v>
      </c>
      <c r="F53" s="132"/>
      <c r="G53" s="147">
        <f>E53*F53</f>
        <v>0</v>
      </c>
    </row>
    <row r="54" spans="1:7" x14ac:dyDescent="0.35">
      <c r="A54" s="141">
        <v>27</v>
      </c>
      <c r="B54" s="143"/>
      <c r="C54" s="146" t="s">
        <v>201</v>
      </c>
      <c r="D54" s="143" t="s">
        <v>14</v>
      </c>
      <c r="E54" s="122">
        <v>200</v>
      </c>
      <c r="F54" s="132"/>
      <c r="G54" s="147">
        <f>E54*F54</f>
        <v>0</v>
      </c>
    </row>
    <row r="56" spans="1:7" ht="52" x14ac:dyDescent="0.35">
      <c r="A56" s="141"/>
      <c r="B56" s="138"/>
      <c r="C56" s="142" t="s">
        <v>197</v>
      </c>
      <c r="D56" s="143"/>
      <c r="E56" s="122"/>
      <c r="F56" s="132"/>
      <c r="G56" s="147"/>
    </row>
    <row r="57" spans="1:7" ht="25.5" customHeight="1" x14ac:dyDescent="0.35">
      <c r="A57" s="141">
        <v>28</v>
      </c>
      <c r="B57" s="146" t="s">
        <v>172</v>
      </c>
      <c r="C57" s="146" t="s">
        <v>200</v>
      </c>
      <c r="D57" s="143" t="s">
        <v>14</v>
      </c>
      <c r="E57" s="122">
        <v>35</v>
      </c>
      <c r="F57" s="132"/>
      <c r="G57" s="147">
        <f>E57*F57</f>
        <v>0</v>
      </c>
    </row>
    <row r="58" spans="1:7" x14ac:dyDescent="0.35">
      <c r="A58" s="141">
        <v>29</v>
      </c>
      <c r="B58" s="146" t="s">
        <v>172</v>
      </c>
      <c r="C58" s="146" t="s">
        <v>201</v>
      </c>
      <c r="D58" s="143" t="s">
        <v>14</v>
      </c>
      <c r="E58" s="122">
        <v>35</v>
      </c>
      <c r="F58" s="132"/>
      <c r="G58" s="147">
        <f t="shared" ref="G58:G60" si="10">E58*F58</f>
        <v>0</v>
      </c>
    </row>
    <row r="59" spans="1:7" x14ac:dyDescent="0.35">
      <c r="A59" s="141">
        <v>30</v>
      </c>
      <c r="B59" s="146" t="s">
        <v>173</v>
      </c>
      <c r="C59" s="146" t="s">
        <v>174</v>
      </c>
      <c r="D59" s="143" t="s">
        <v>175</v>
      </c>
      <c r="E59" s="122">
        <v>1</v>
      </c>
      <c r="F59" s="132"/>
      <c r="G59" s="147">
        <f t="shared" si="10"/>
        <v>0</v>
      </c>
    </row>
    <row r="60" spans="1:7" x14ac:dyDescent="0.35">
      <c r="A60" s="141">
        <v>31</v>
      </c>
      <c r="B60" s="146" t="s">
        <v>176</v>
      </c>
      <c r="C60" s="146" t="s">
        <v>177</v>
      </c>
      <c r="D60" s="143" t="s">
        <v>14</v>
      </c>
      <c r="E60" s="122">
        <v>15</v>
      </c>
      <c r="F60" s="132"/>
      <c r="G60" s="147">
        <f t="shared" si="10"/>
        <v>0</v>
      </c>
    </row>
    <row r="61" spans="1:7" x14ac:dyDescent="0.35">
      <c r="A61" s="141"/>
      <c r="B61" s="143"/>
      <c r="C61" s="146"/>
      <c r="D61" s="143"/>
      <c r="E61" s="122"/>
      <c r="F61" s="132"/>
      <c r="G61" s="147"/>
    </row>
    <row r="62" spans="1:7" x14ac:dyDescent="0.35">
      <c r="A62" s="261" t="s">
        <v>28</v>
      </c>
      <c r="B62" s="262"/>
      <c r="C62" s="262"/>
      <c r="D62" s="262"/>
      <c r="E62" s="262"/>
      <c r="F62" s="262"/>
      <c r="G62" s="263"/>
    </row>
    <row r="63" spans="1:7" x14ac:dyDescent="0.35">
      <c r="A63" s="261" t="s">
        <v>81</v>
      </c>
      <c r="B63" s="262"/>
      <c r="C63" s="262"/>
      <c r="D63" s="262"/>
      <c r="E63" s="262"/>
      <c r="F63" s="262"/>
      <c r="G63" s="263"/>
    </row>
    <row r="64" spans="1:7" x14ac:dyDescent="0.35">
      <c r="A64" s="137" t="s">
        <v>0</v>
      </c>
      <c r="B64" s="138" t="s">
        <v>1</v>
      </c>
      <c r="C64" s="138" t="s">
        <v>2</v>
      </c>
      <c r="D64" s="138" t="s">
        <v>3</v>
      </c>
      <c r="E64" s="138" t="s">
        <v>4</v>
      </c>
      <c r="F64" s="139" t="s">
        <v>5</v>
      </c>
      <c r="G64" s="140" t="s">
        <v>6</v>
      </c>
    </row>
    <row r="65" spans="1:7" x14ac:dyDescent="0.35">
      <c r="A65" s="149"/>
      <c r="B65" s="150"/>
      <c r="C65" s="162" t="s">
        <v>202</v>
      </c>
      <c r="D65" s="150"/>
      <c r="E65" s="152"/>
      <c r="F65" s="153"/>
      <c r="G65" s="167"/>
    </row>
    <row r="66" spans="1:7" x14ac:dyDescent="0.35">
      <c r="A66" s="149">
        <v>32</v>
      </c>
      <c r="B66" s="150"/>
      <c r="C66" s="151" t="s">
        <v>68</v>
      </c>
      <c r="D66" s="143" t="s">
        <v>30</v>
      </c>
      <c r="E66" s="152">
        <v>110</v>
      </c>
      <c r="F66" s="153"/>
      <c r="G66" s="147">
        <f t="shared" ref="G66:G72" si="11">E66*F66</f>
        <v>0</v>
      </c>
    </row>
    <row r="67" spans="1:7" ht="26" x14ac:dyDescent="0.35">
      <c r="A67" s="149">
        <v>33</v>
      </c>
      <c r="B67" s="150"/>
      <c r="C67" s="151" t="s">
        <v>69</v>
      </c>
      <c r="D67" s="143" t="s">
        <v>30</v>
      </c>
      <c r="E67" s="152">
        <v>110</v>
      </c>
      <c r="F67" s="153"/>
      <c r="G67" s="147">
        <f t="shared" si="11"/>
        <v>0</v>
      </c>
    </row>
    <row r="68" spans="1:7" ht="26" x14ac:dyDescent="0.35">
      <c r="A68" s="149">
        <v>34</v>
      </c>
      <c r="B68" s="150"/>
      <c r="C68" s="146" t="s">
        <v>186</v>
      </c>
      <c r="D68" s="143" t="s">
        <v>30</v>
      </c>
      <c r="E68" s="152">
        <v>110</v>
      </c>
      <c r="F68" s="153"/>
      <c r="G68" s="147">
        <f>E68*F68</f>
        <v>0</v>
      </c>
    </row>
    <row r="69" spans="1:7" x14ac:dyDescent="0.35">
      <c r="A69" s="149"/>
      <c r="B69" s="150"/>
      <c r="C69" s="151"/>
      <c r="D69" s="150"/>
      <c r="E69" s="152"/>
      <c r="F69" s="153"/>
      <c r="G69" s="167"/>
    </row>
    <row r="70" spans="1:7" x14ac:dyDescent="0.35">
      <c r="A70" s="264" t="s">
        <v>82</v>
      </c>
      <c r="B70" s="265"/>
      <c r="C70" s="265"/>
      <c r="D70" s="265"/>
      <c r="E70" s="265"/>
      <c r="F70" s="265"/>
      <c r="G70" s="266"/>
    </row>
    <row r="71" spans="1:7" ht="26" x14ac:dyDescent="0.35">
      <c r="A71" s="141"/>
      <c r="B71" s="138" t="s">
        <v>9</v>
      </c>
      <c r="C71" s="142" t="s">
        <v>29</v>
      </c>
      <c r="D71" s="143"/>
      <c r="E71" s="122"/>
      <c r="F71" s="132"/>
      <c r="G71" s="147"/>
    </row>
    <row r="72" spans="1:7" ht="26" x14ac:dyDescent="0.35">
      <c r="A72" s="149">
        <v>35</v>
      </c>
      <c r="B72" s="150"/>
      <c r="C72" s="151" t="s">
        <v>74</v>
      </c>
      <c r="D72" s="143" t="s">
        <v>30</v>
      </c>
      <c r="E72" s="152">
        <v>60</v>
      </c>
      <c r="F72" s="153"/>
      <c r="G72" s="147">
        <f t="shared" si="11"/>
        <v>0</v>
      </c>
    </row>
    <row r="73" spans="1:7" x14ac:dyDescent="0.35">
      <c r="A73" s="141"/>
      <c r="B73" s="138"/>
      <c r="C73" s="146"/>
      <c r="D73" s="143"/>
      <c r="E73" s="122"/>
      <c r="F73" s="132"/>
      <c r="G73" s="147"/>
    </row>
    <row r="74" spans="1:7" x14ac:dyDescent="0.35">
      <c r="A74" s="141"/>
      <c r="B74" s="138" t="s">
        <v>31</v>
      </c>
      <c r="C74" s="166" t="s">
        <v>32</v>
      </c>
      <c r="D74" s="143"/>
      <c r="E74" s="122"/>
      <c r="F74" s="132"/>
      <c r="G74" s="147">
        <f t="shared" ref="G74:G75" si="12">E74*F74</f>
        <v>0</v>
      </c>
    </row>
    <row r="75" spans="1:7" x14ac:dyDescent="0.35">
      <c r="A75" s="141">
        <v>36</v>
      </c>
      <c r="B75" s="143"/>
      <c r="C75" s="146" t="s">
        <v>33</v>
      </c>
      <c r="D75" s="143" t="s">
        <v>13</v>
      </c>
      <c r="E75" s="122">
        <v>10</v>
      </c>
      <c r="F75" s="132"/>
      <c r="G75" s="147">
        <f t="shared" si="12"/>
        <v>0</v>
      </c>
    </row>
    <row r="76" spans="1:7" x14ac:dyDescent="0.35">
      <c r="A76" s="149"/>
      <c r="B76" s="150"/>
      <c r="C76" s="151"/>
      <c r="D76" s="150"/>
      <c r="E76" s="152"/>
      <c r="F76" s="153"/>
      <c r="G76" s="167"/>
    </row>
    <row r="77" spans="1:7" x14ac:dyDescent="0.35">
      <c r="A77" s="261" t="s">
        <v>83</v>
      </c>
      <c r="B77" s="262"/>
      <c r="C77" s="262"/>
      <c r="D77" s="262"/>
      <c r="E77" s="262"/>
      <c r="F77" s="262"/>
      <c r="G77" s="263"/>
    </row>
    <row r="78" spans="1:7" ht="26" x14ac:dyDescent="0.35">
      <c r="A78" s="149"/>
      <c r="B78" s="168" t="s">
        <v>17</v>
      </c>
      <c r="C78" s="162" t="s">
        <v>86</v>
      </c>
      <c r="D78" s="150"/>
      <c r="E78" s="152"/>
      <c r="F78" s="153"/>
      <c r="G78" s="167"/>
    </row>
    <row r="79" spans="1:7" x14ac:dyDescent="0.35">
      <c r="A79" s="149">
        <v>37</v>
      </c>
      <c r="B79" s="168"/>
      <c r="C79" s="151" t="s">
        <v>85</v>
      </c>
      <c r="D79" s="150" t="s">
        <v>44</v>
      </c>
      <c r="E79" s="152">
        <v>110</v>
      </c>
      <c r="F79" s="153"/>
      <c r="G79" s="147">
        <f t="shared" ref="G79:G80" si="13">E79*F79</f>
        <v>0</v>
      </c>
    </row>
    <row r="80" spans="1:7" x14ac:dyDescent="0.35">
      <c r="A80" s="149">
        <v>38</v>
      </c>
      <c r="B80" s="168"/>
      <c r="C80" s="151" t="s">
        <v>129</v>
      </c>
      <c r="D80" s="150" t="s">
        <v>44</v>
      </c>
      <c r="E80" s="152">
        <v>40</v>
      </c>
      <c r="F80" s="153"/>
      <c r="G80" s="147">
        <f t="shared" si="13"/>
        <v>0</v>
      </c>
    </row>
    <row r="81" spans="1:7" x14ac:dyDescent="0.35">
      <c r="A81" s="149"/>
      <c r="B81" s="150"/>
      <c r="C81" s="151"/>
      <c r="D81" s="150"/>
      <c r="E81" s="152"/>
      <c r="F81" s="153"/>
      <c r="G81" s="167"/>
    </row>
    <row r="82" spans="1:7" x14ac:dyDescent="0.35">
      <c r="A82" s="149"/>
      <c r="B82" s="168" t="s">
        <v>63</v>
      </c>
      <c r="C82" s="162" t="s">
        <v>84</v>
      </c>
      <c r="D82" s="150"/>
      <c r="E82" s="152"/>
      <c r="F82" s="153"/>
      <c r="G82" s="167"/>
    </row>
    <row r="83" spans="1:7" x14ac:dyDescent="0.35">
      <c r="A83" s="149">
        <v>39</v>
      </c>
      <c r="B83" s="150"/>
      <c r="C83" s="151" t="s">
        <v>87</v>
      </c>
      <c r="D83" s="150" t="s">
        <v>88</v>
      </c>
      <c r="E83" s="152">
        <v>8</v>
      </c>
      <c r="F83" s="153"/>
      <c r="G83" s="147">
        <f t="shared" ref="G83" si="14">E83*F83</f>
        <v>0</v>
      </c>
    </row>
    <row r="84" spans="1:7" x14ac:dyDescent="0.35">
      <c r="A84" s="149"/>
      <c r="B84" s="150"/>
      <c r="C84" s="151"/>
      <c r="D84" s="150"/>
      <c r="E84" s="152"/>
      <c r="F84" s="153"/>
      <c r="G84" s="167"/>
    </row>
    <row r="85" spans="1:7" x14ac:dyDescent="0.35">
      <c r="A85" s="149"/>
      <c r="B85" s="150"/>
      <c r="C85" s="162" t="s">
        <v>234</v>
      </c>
      <c r="D85" s="150"/>
      <c r="E85" s="152"/>
      <c r="F85" s="153"/>
      <c r="G85" s="167"/>
    </row>
    <row r="86" spans="1:7" ht="26" x14ac:dyDescent="0.35">
      <c r="A86" s="149">
        <v>40</v>
      </c>
      <c r="B86" s="150"/>
      <c r="C86" s="151" t="s">
        <v>235</v>
      </c>
      <c r="D86" s="150" t="s">
        <v>136</v>
      </c>
      <c r="E86" s="152">
        <v>1</v>
      </c>
      <c r="F86" s="153"/>
      <c r="G86" s="167">
        <f>E86*F86</f>
        <v>0</v>
      </c>
    </row>
    <row r="87" spans="1:7" x14ac:dyDescent="0.35">
      <c r="A87" s="149"/>
      <c r="B87" s="150"/>
      <c r="C87" s="151"/>
      <c r="D87" s="150"/>
      <c r="E87" s="152"/>
      <c r="F87" s="153"/>
      <c r="G87" s="167"/>
    </row>
    <row r="88" spans="1:7" x14ac:dyDescent="0.35">
      <c r="A88" s="149"/>
      <c r="B88" s="150"/>
      <c r="C88" s="162" t="s">
        <v>161</v>
      </c>
      <c r="D88" s="150"/>
      <c r="E88" s="152"/>
      <c r="F88" s="153"/>
      <c r="G88" s="167"/>
    </row>
    <row r="89" spans="1:7" ht="52" x14ac:dyDescent="0.35">
      <c r="A89" s="149"/>
      <c r="B89" s="150"/>
      <c r="C89" s="151" t="s">
        <v>236</v>
      </c>
      <c r="D89" s="150" t="s">
        <v>237</v>
      </c>
      <c r="E89" s="152">
        <v>640</v>
      </c>
      <c r="F89" s="153"/>
      <c r="G89" s="167">
        <f>E89*F89</f>
        <v>0</v>
      </c>
    </row>
    <row r="90" spans="1:7" x14ac:dyDescent="0.35">
      <c r="A90" s="149"/>
      <c r="B90" s="150"/>
      <c r="C90" s="151"/>
      <c r="D90" s="150"/>
      <c r="E90" s="152"/>
      <c r="F90" s="153"/>
      <c r="G90" s="167"/>
    </row>
    <row r="91" spans="1:7" s="165" customFormat="1" ht="15" thickBot="1" x14ac:dyDescent="0.4">
      <c r="A91" s="256" t="s">
        <v>34</v>
      </c>
      <c r="B91" s="257"/>
      <c r="C91" s="257"/>
      <c r="D91" s="169"/>
      <c r="E91" s="169"/>
      <c r="F91" s="170"/>
      <c r="G91" s="171">
        <f>SUM(G4:G90)</f>
        <v>0</v>
      </c>
    </row>
  </sheetData>
  <mergeCells count="9">
    <mergeCell ref="A91:C91"/>
    <mergeCell ref="A1:G1"/>
    <mergeCell ref="A3:G3"/>
    <mergeCell ref="A10:G10"/>
    <mergeCell ref="A45:G45"/>
    <mergeCell ref="A62:G62"/>
    <mergeCell ref="A63:G63"/>
    <mergeCell ref="A70:G70"/>
    <mergeCell ref="A77:G77"/>
  </mergeCells>
  <pageMargins left="0.7" right="0.7" top="0.75" bottom="0.75" header="0.3" footer="0.3"/>
  <pageSetup paperSize="9" scale="79" fitToHeight="2"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55"/>
  <sheetViews>
    <sheetView view="pageBreakPreview" topLeftCell="A8" zoomScaleNormal="100" zoomScaleSheetLayoutView="100" workbookViewId="0">
      <selection activeCell="C53" sqref="C53"/>
    </sheetView>
  </sheetViews>
  <sheetFormatPr defaultRowHeight="14.5" x14ac:dyDescent="0.35"/>
  <cols>
    <col min="2" max="2" width="0" style="17" hidden="1" customWidth="1"/>
    <col min="3" max="3" width="57" customWidth="1"/>
    <col min="6" max="6" width="10.7265625" style="53" bestFit="1" customWidth="1"/>
    <col min="7" max="7" width="22.08984375" style="53" customWidth="1"/>
  </cols>
  <sheetData>
    <row r="1" spans="1:7" x14ac:dyDescent="0.35">
      <c r="A1" s="248" t="s">
        <v>204</v>
      </c>
      <c r="B1" s="249"/>
      <c r="C1" s="249"/>
      <c r="D1" s="249"/>
      <c r="E1" s="249"/>
      <c r="F1" s="249"/>
      <c r="G1" s="250"/>
    </row>
    <row r="2" spans="1:7" ht="15.75" customHeight="1" x14ac:dyDescent="0.35">
      <c r="A2" s="2" t="s">
        <v>0</v>
      </c>
      <c r="B2" s="18" t="s">
        <v>1</v>
      </c>
      <c r="C2" s="3" t="s">
        <v>2</v>
      </c>
      <c r="D2" s="3" t="s">
        <v>3</v>
      </c>
      <c r="E2" s="4" t="s">
        <v>4</v>
      </c>
      <c r="F2" s="70" t="s">
        <v>5</v>
      </c>
      <c r="G2" s="54" t="s">
        <v>6</v>
      </c>
    </row>
    <row r="3" spans="1:7" x14ac:dyDescent="0.35">
      <c r="A3" s="267" t="s">
        <v>35</v>
      </c>
      <c r="B3" s="268"/>
      <c r="C3" s="268"/>
      <c r="D3" s="268"/>
      <c r="E3" s="268"/>
      <c r="F3" s="268"/>
      <c r="G3" s="269"/>
    </row>
    <row r="4" spans="1:7" ht="28.9" customHeight="1" x14ac:dyDescent="0.35">
      <c r="A4" s="8"/>
      <c r="B4" s="20" t="s">
        <v>9</v>
      </c>
      <c r="C4" s="99" t="s">
        <v>93</v>
      </c>
      <c r="D4" s="5"/>
      <c r="E4" s="6"/>
      <c r="F4" s="55"/>
      <c r="G4" s="56"/>
    </row>
    <row r="5" spans="1:7" ht="15.75" customHeight="1" x14ac:dyDescent="0.35">
      <c r="A5" s="8">
        <v>1</v>
      </c>
      <c r="B5" s="20"/>
      <c r="C5" s="5" t="s">
        <v>94</v>
      </c>
      <c r="D5" s="5" t="s">
        <v>14</v>
      </c>
      <c r="E5" s="6">
        <v>328</v>
      </c>
      <c r="F5" s="55"/>
      <c r="G5" s="57">
        <f>E5*F5</f>
        <v>0</v>
      </c>
    </row>
    <row r="6" spans="1:7" ht="15.65" customHeight="1" x14ac:dyDescent="0.35">
      <c r="A6" s="8"/>
      <c r="B6" s="103" t="s">
        <v>143</v>
      </c>
      <c r="C6" s="3" t="s">
        <v>142</v>
      </c>
      <c r="D6" s="5"/>
      <c r="E6" s="6"/>
      <c r="F6" s="55"/>
      <c r="G6" s="57"/>
    </row>
    <row r="7" spans="1:7" ht="15.75" customHeight="1" x14ac:dyDescent="0.35">
      <c r="A7" s="8">
        <v>2</v>
      </c>
      <c r="B7" s="20"/>
      <c r="C7" s="12" t="s">
        <v>25</v>
      </c>
      <c r="D7" s="5" t="s">
        <v>14</v>
      </c>
      <c r="E7" s="6">
        <v>120</v>
      </c>
      <c r="F7" s="51"/>
      <c r="G7" s="57">
        <f t="shared" ref="G7:G9" si="0">E7*F7</f>
        <v>0</v>
      </c>
    </row>
    <row r="8" spans="1:7" ht="15.75" customHeight="1" x14ac:dyDescent="0.35">
      <c r="A8" s="8">
        <v>3</v>
      </c>
      <c r="B8" s="20"/>
      <c r="C8" s="12" t="s">
        <v>26</v>
      </c>
      <c r="D8" s="5" t="s">
        <v>14</v>
      </c>
      <c r="E8" s="6">
        <v>25</v>
      </c>
      <c r="F8" s="51"/>
      <c r="G8" s="57">
        <f t="shared" si="0"/>
        <v>0</v>
      </c>
    </row>
    <row r="9" spans="1:7" ht="15.75" customHeight="1" x14ac:dyDescent="0.35">
      <c r="A9" s="8">
        <v>4</v>
      </c>
      <c r="B9" s="20"/>
      <c r="C9" s="12" t="s">
        <v>27</v>
      </c>
      <c r="D9" s="5" t="s">
        <v>14</v>
      </c>
      <c r="E9" s="6">
        <v>60</v>
      </c>
      <c r="F9" s="51"/>
      <c r="G9" s="57">
        <f t="shared" si="0"/>
        <v>0</v>
      </c>
    </row>
    <row r="10" spans="1:7" ht="25.9" customHeight="1" x14ac:dyDescent="0.35">
      <c r="A10" s="8"/>
      <c r="B10" s="20" t="s">
        <v>51</v>
      </c>
      <c r="C10" s="99" t="s">
        <v>98</v>
      </c>
      <c r="D10" s="5"/>
      <c r="E10" s="6"/>
      <c r="F10" s="55"/>
      <c r="G10" s="57"/>
    </row>
    <row r="11" spans="1:7" ht="30.65" customHeight="1" x14ac:dyDescent="0.35">
      <c r="A11" s="8">
        <v>5</v>
      </c>
      <c r="B11" s="20"/>
      <c r="C11" s="5" t="s">
        <v>95</v>
      </c>
      <c r="D11" s="5" t="s">
        <v>39</v>
      </c>
      <c r="E11" s="6">
        <v>135</v>
      </c>
      <c r="F11" s="132"/>
      <c r="G11" s="57">
        <f>E11*F11</f>
        <v>0</v>
      </c>
    </row>
    <row r="12" spans="1:7" ht="15.65" customHeight="1" x14ac:dyDescent="0.35">
      <c r="A12" s="8"/>
      <c r="B12" s="20"/>
      <c r="C12" s="3" t="s">
        <v>99</v>
      </c>
      <c r="D12" s="5"/>
      <c r="E12" s="6"/>
      <c r="F12" s="51"/>
      <c r="G12" s="57"/>
    </row>
    <row r="13" spans="1:7" ht="17.5" customHeight="1" x14ac:dyDescent="0.35">
      <c r="A13" s="8">
        <v>6</v>
      </c>
      <c r="B13" s="20"/>
      <c r="C13" s="100" t="s">
        <v>187</v>
      </c>
      <c r="D13" s="5" t="s">
        <v>39</v>
      </c>
      <c r="E13" s="6">
        <v>265</v>
      </c>
      <c r="F13" s="55"/>
      <c r="G13" s="57">
        <f>E13*F13</f>
        <v>0</v>
      </c>
    </row>
    <row r="14" spans="1:7" ht="36" customHeight="1" x14ac:dyDescent="0.35">
      <c r="A14" s="16">
        <v>7</v>
      </c>
      <c r="B14" s="12" t="s">
        <v>143</v>
      </c>
      <c r="C14" s="12" t="s">
        <v>188</v>
      </c>
      <c r="D14" s="104" t="s">
        <v>136</v>
      </c>
      <c r="E14" s="15">
        <v>265</v>
      </c>
      <c r="F14" s="51"/>
      <c r="G14" s="57">
        <f>E14*F14</f>
        <v>0</v>
      </c>
    </row>
    <row r="15" spans="1:7" ht="15.65" customHeight="1" x14ac:dyDescent="0.35">
      <c r="A15" s="8"/>
      <c r="B15" s="20"/>
      <c r="C15" s="3" t="s">
        <v>96</v>
      </c>
      <c r="D15" s="5"/>
      <c r="E15" s="6"/>
      <c r="F15" s="55"/>
      <c r="G15" s="57"/>
    </row>
    <row r="16" spans="1:7" ht="48" customHeight="1" x14ac:dyDescent="0.35">
      <c r="A16" s="8">
        <v>8</v>
      </c>
      <c r="B16" s="20"/>
      <c r="C16" s="100" t="s">
        <v>97</v>
      </c>
      <c r="D16" s="5" t="s">
        <v>14</v>
      </c>
      <c r="E16" s="6">
        <v>197</v>
      </c>
      <c r="F16" s="55"/>
      <c r="G16" s="57">
        <f>E16*F16</f>
        <v>0</v>
      </c>
    </row>
    <row r="17" spans="1:7" ht="15.75" customHeight="1" x14ac:dyDescent="0.35">
      <c r="A17" s="8"/>
      <c r="B17" s="18"/>
      <c r="C17" s="3" t="s">
        <v>91</v>
      </c>
      <c r="D17" s="5"/>
      <c r="E17" s="6"/>
      <c r="F17" s="55"/>
      <c r="G17" s="57"/>
    </row>
    <row r="18" spans="1:7" ht="15.75" customHeight="1" x14ac:dyDescent="0.35">
      <c r="A18" s="8">
        <v>9</v>
      </c>
      <c r="B18" s="18"/>
      <c r="C18" s="74" t="s">
        <v>92</v>
      </c>
      <c r="D18" s="13" t="s">
        <v>30</v>
      </c>
      <c r="E18" s="84">
        <v>251</v>
      </c>
      <c r="F18" s="75"/>
      <c r="G18" s="52">
        <f t="shared" ref="G18" si="1">E18*F18</f>
        <v>0</v>
      </c>
    </row>
    <row r="19" spans="1:7" ht="15.75" customHeight="1" x14ac:dyDescent="0.35">
      <c r="A19" s="8"/>
      <c r="B19" s="18"/>
      <c r="C19" s="5"/>
      <c r="D19" s="5"/>
      <c r="E19" s="6"/>
      <c r="F19" s="55"/>
      <c r="G19" s="57"/>
    </row>
    <row r="20" spans="1:7" x14ac:dyDescent="0.35">
      <c r="A20" s="267" t="s">
        <v>36</v>
      </c>
      <c r="B20" s="268"/>
      <c r="C20" s="268"/>
      <c r="D20" s="268"/>
      <c r="E20" s="268"/>
      <c r="F20" s="268"/>
      <c r="G20" s="269"/>
    </row>
    <row r="21" spans="1:7" ht="15.75" customHeight="1" x14ac:dyDescent="0.35">
      <c r="A21" s="2" t="s">
        <v>37</v>
      </c>
      <c r="B21" s="18" t="s">
        <v>1</v>
      </c>
      <c r="C21" s="4" t="s">
        <v>2</v>
      </c>
      <c r="D21" s="3" t="s">
        <v>3</v>
      </c>
      <c r="E21" s="4" t="s">
        <v>4</v>
      </c>
      <c r="F21" s="70" t="s">
        <v>5</v>
      </c>
      <c r="G21" s="54" t="s">
        <v>6</v>
      </c>
    </row>
    <row r="22" spans="1:7" ht="15.75" customHeight="1" x14ac:dyDescent="0.35">
      <c r="A22" s="2"/>
      <c r="B22" s="18"/>
      <c r="C22" s="3" t="s">
        <v>106</v>
      </c>
      <c r="D22" s="3"/>
      <c r="E22" s="4"/>
      <c r="F22" s="55"/>
      <c r="G22" s="54"/>
    </row>
    <row r="23" spans="1:7" x14ac:dyDescent="0.35">
      <c r="A23" s="2"/>
      <c r="B23" s="18" t="s">
        <v>17</v>
      </c>
      <c r="C23" s="3" t="s">
        <v>38</v>
      </c>
      <c r="D23" s="3"/>
      <c r="E23" s="4"/>
      <c r="F23" s="55"/>
      <c r="G23" s="54"/>
    </row>
    <row r="24" spans="1:7" ht="15.75" customHeight="1" x14ac:dyDescent="0.35">
      <c r="A24" s="8">
        <v>10</v>
      </c>
      <c r="B24" s="18"/>
      <c r="C24" s="5" t="s">
        <v>110</v>
      </c>
      <c r="D24" s="5" t="s">
        <v>39</v>
      </c>
      <c r="E24" s="6">
        <v>10</v>
      </c>
      <c r="F24" s="55"/>
      <c r="G24" s="57">
        <f>E24*F24</f>
        <v>0</v>
      </c>
    </row>
    <row r="25" spans="1:7" ht="15.75" customHeight="1" x14ac:dyDescent="0.35">
      <c r="A25" s="8">
        <v>11</v>
      </c>
      <c r="B25" s="20"/>
      <c r="C25" s="7" t="s">
        <v>109</v>
      </c>
      <c r="D25" s="5" t="s">
        <v>40</v>
      </c>
      <c r="E25" s="90">
        <v>75</v>
      </c>
      <c r="F25" s="55"/>
      <c r="G25" s="57">
        <f t="shared" ref="G25" si="2">E25*F25</f>
        <v>0</v>
      </c>
    </row>
    <row r="26" spans="1:7" x14ac:dyDescent="0.35">
      <c r="A26" s="2"/>
      <c r="B26" s="20" t="s">
        <v>17</v>
      </c>
      <c r="C26" s="19" t="s">
        <v>41</v>
      </c>
      <c r="D26" s="5"/>
      <c r="E26" s="91"/>
      <c r="F26" s="55"/>
      <c r="G26" s="57"/>
    </row>
    <row r="27" spans="1:7" ht="15.65" customHeight="1" x14ac:dyDescent="0.35">
      <c r="A27" s="8">
        <v>12</v>
      </c>
      <c r="B27" s="20"/>
      <c r="C27" s="7" t="s">
        <v>112</v>
      </c>
      <c r="D27" s="5" t="s">
        <v>40</v>
      </c>
      <c r="E27" s="21">
        <v>103</v>
      </c>
      <c r="F27" s="55"/>
      <c r="G27" s="57">
        <f t="shared" ref="G27:G32" si="3">E27*F27</f>
        <v>0</v>
      </c>
    </row>
    <row r="28" spans="1:7" ht="15.65" customHeight="1" x14ac:dyDescent="0.35">
      <c r="A28" s="92">
        <v>13</v>
      </c>
      <c r="B28" s="20"/>
      <c r="C28" s="7" t="s">
        <v>121</v>
      </c>
      <c r="D28" s="5" t="s">
        <v>40</v>
      </c>
      <c r="E28" s="21">
        <v>5</v>
      </c>
      <c r="F28" s="55"/>
      <c r="G28" s="57">
        <f t="shared" ref="G28" si="4">E28*F28</f>
        <v>0</v>
      </c>
    </row>
    <row r="29" spans="1:7" ht="15.65" customHeight="1" x14ac:dyDescent="0.35">
      <c r="A29" s="92">
        <v>14</v>
      </c>
      <c r="B29" s="20"/>
      <c r="C29" s="7" t="s">
        <v>120</v>
      </c>
      <c r="D29" s="5" t="s">
        <v>44</v>
      </c>
      <c r="E29" s="21">
        <v>7</v>
      </c>
      <c r="F29" s="55"/>
      <c r="G29" s="57">
        <f t="shared" si="3"/>
        <v>0</v>
      </c>
    </row>
    <row r="30" spans="1:7" ht="30.65" customHeight="1" x14ac:dyDescent="0.35">
      <c r="A30" s="92">
        <v>15</v>
      </c>
      <c r="B30" s="20"/>
      <c r="C30" s="101" t="s">
        <v>122</v>
      </c>
      <c r="D30" s="5" t="s">
        <v>88</v>
      </c>
      <c r="E30" s="21">
        <v>4</v>
      </c>
      <c r="F30" s="120"/>
      <c r="G30" s="57">
        <f t="shared" si="3"/>
        <v>0</v>
      </c>
    </row>
    <row r="31" spans="1:7" ht="15.65" customHeight="1" x14ac:dyDescent="0.35">
      <c r="A31" s="92"/>
      <c r="B31" s="20"/>
      <c r="C31" s="19" t="s">
        <v>113</v>
      </c>
      <c r="D31" s="5"/>
      <c r="E31" s="21"/>
      <c r="F31" s="55"/>
      <c r="G31" s="57"/>
    </row>
    <row r="32" spans="1:7" ht="25.9" customHeight="1" x14ac:dyDescent="0.35">
      <c r="A32" s="92">
        <v>16</v>
      </c>
      <c r="B32" s="20"/>
      <c r="C32" s="101" t="s">
        <v>123</v>
      </c>
      <c r="D32" s="5" t="s">
        <v>44</v>
      </c>
      <c r="E32" s="21">
        <v>7</v>
      </c>
      <c r="F32" s="55"/>
      <c r="G32" s="57">
        <f t="shared" si="3"/>
        <v>0</v>
      </c>
    </row>
    <row r="33" spans="1:7" ht="13.9" customHeight="1" x14ac:dyDescent="0.35">
      <c r="A33" s="8"/>
      <c r="B33" s="20" t="s">
        <v>101</v>
      </c>
      <c r="C33" s="19" t="s">
        <v>108</v>
      </c>
      <c r="D33" s="5"/>
      <c r="E33" s="13"/>
      <c r="F33" s="55"/>
      <c r="G33" s="57"/>
    </row>
    <row r="34" spans="1:7" ht="13.9" customHeight="1" x14ac:dyDescent="0.35">
      <c r="A34" s="8"/>
      <c r="B34" s="20" t="s">
        <v>7</v>
      </c>
      <c r="C34" s="19" t="s">
        <v>102</v>
      </c>
      <c r="D34" s="5"/>
      <c r="E34" s="13"/>
      <c r="F34" s="55"/>
      <c r="G34" s="57"/>
    </row>
    <row r="35" spans="1:7" ht="13.9" customHeight="1" x14ac:dyDescent="0.35">
      <c r="A35" s="8">
        <v>17</v>
      </c>
      <c r="B35" s="20"/>
      <c r="C35" s="7" t="s">
        <v>103</v>
      </c>
      <c r="D35" s="5" t="s">
        <v>104</v>
      </c>
      <c r="E35" s="13">
        <v>2</v>
      </c>
      <c r="F35" s="55"/>
      <c r="G35" s="57">
        <f>E35*F35</f>
        <v>0</v>
      </c>
    </row>
    <row r="36" spans="1:7" ht="13.9" customHeight="1" x14ac:dyDescent="0.35">
      <c r="A36" s="8">
        <v>18</v>
      </c>
      <c r="B36" s="20"/>
      <c r="C36" s="7" t="s">
        <v>105</v>
      </c>
      <c r="D36" s="5" t="s">
        <v>104</v>
      </c>
      <c r="E36" s="13">
        <v>30</v>
      </c>
      <c r="F36" s="55"/>
      <c r="G36" s="57">
        <f>E36*F36</f>
        <v>0</v>
      </c>
    </row>
    <row r="37" spans="1:7" ht="28.15" customHeight="1" x14ac:dyDescent="0.35">
      <c r="A37" s="8">
        <v>19</v>
      </c>
      <c r="B37" s="20"/>
      <c r="C37" s="7" t="s">
        <v>126</v>
      </c>
      <c r="D37" s="5" t="s">
        <v>88</v>
      </c>
      <c r="E37" s="13">
        <v>22</v>
      </c>
      <c r="F37" s="55"/>
      <c r="G37" s="57">
        <f>E37*F37</f>
        <v>0</v>
      </c>
    </row>
    <row r="38" spans="1:7" ht="15.65" customHeight="1" x14ac:dyDescent="0.35">
      <c r="A38" s="8"/>
      <c r="B38" s="20"/>
      <c r="C38" s="19" t="s">
        <v>107</v>
      </c>
      <c r="D38" s="5"/>
      <c r="E38" s="13"/>
      <c r="F38" s="55"/>
      <c r="G38" s="57"/>
    </row>
    <row r="39" spans="1:7" ht="15.65" customHeight="1" x14ac:dyDescent="0.35">
      <c r="A39" s="8"/>
      <c r="B39" s="20" t="s">
        <v>10</v>
      </c>
      <c r="C39" s="19" t="s">
        <v>42</v>
      </c>
      <c r="D39" s="5"/>
      <c r="E39" s="91"/>
      <c r="F39" s="55"/>
      <c r="G39" s="57"/>
    </row>
    <row r="40" spans="1:7" ht="15.65" customHeight="1" x14ac:dyDescent="0.35">
      <c r="A40" s="8">
        <v>20</v>
      </c>
      <c r="B40" s="20"/>
      <c r="C40" s="133" t="s">
        <v>230</v>
      </c>
      <c r="D40" s="5" t="s">
        <v>14</v>
      </c>
      <c r="E40" s="21">
        <v>15</v>
      </c>
      <c r="F40" s="55"/>
      <c r="G40" s="57">
        <f>E40*F40</f>
        <v>0</v>
      </c>
    </row>
    <row r="41" spans="1:7" ht="15.65" customHeight="1" x14ac:dyDescent="0.35">
      <c r="A41" s="8"/>
      <c r="B41" s="20" t="s">
        <v>11</v>
      </c>
      <c r="C41" s="19" t="s">
        <v>78</v>
      </c>
      <c r="D41" s="5"/>
      <c r="E41" s="21"/>
      <c r="F41" s="55"/>
      <c r="G41" s="57"/>
    </row>
    <row r="42" spans="1:7" ht="15.65" customHeight="1" x14ac:dyDescent="0.35">
      <c r="A42" s="8">
        <v>21</v>
      </c>
      <c r="B42" s="20"/>
      <c r="C42" s="7" t="s">
        <v>100</v>
      </c>
      <c r="D42" s="5" t="s">
        <v>14</v>
      </c>
      <c r="E42" s="21">
        <v>108</v>
      </c>
      <c r="F42" s="120"/>
      <c r="G42" s="57">
        <f t="shared" ref="G42" si="5">E42*F42</f>
        <v>0</v>
      </c>
    </row>
    <row r="43" spans="1:7" ht="15.65" customHeight="1" x14ac:dyDescent="0.35">
      <c r="A43" s="8">
        <v>22</v>
      </c>
      <c r="B43" s="20"/>
      <c r="C43" s="7" t="s">
        <v>111</v>
      </c>
      <c r="D43" s="5" t="s">
        <v>14</v>
      </c>
      <c r="E43" s="21">
        <v>107</v>
      </c>
      <c r="F43" s="120"/>
      <c r="G43" s="57">
        <f t="shared" ref="G43" si="6">E43*F43</f>
        <v>0</v>
      </c>
    </row>
    <row r="44" spans="1:7" ht="15.65" customHeight="1" x14ac:dyDescent="0.35">
      <c r="A44" s="8"/>
      <c r="B44" s="20" t="s">
        <v>12</v>
      </c>
      <c r="C44" s="19" t="s">
        <v>43</v>
      </c>
      <c r="D44" s="5"/>
      <c r="E44" s="21"/>
      <c r="F44" s="55"/>
      <c r="G44" s="57"/>
    </row>
    <row r="45" spans="1:7" ht="15.65" customHeight="1" x14ac:dyDescent="0.35">
      <c r="A45" s="8">
        <v>23</v>
      </c>
      <c r="B45" s="20"/>
      <c r="C45" s="7" t="s">
        <v>124</v>
      </c>
      <c r="D45" s="5" t="s">
        <v>40</v>
      </c>
      <c r="E45" s="21">
        <v>3</v>
      </c>
      <c r="F45" s="55"/>
      <c r="G45" s="57">
        <f>E45*F45</f>
        <v>0</v>
      </c>
    </row>
    <row r="46" spans="1:7" ht="15.65" customHeight="1" x14ac:dyDescent="0.35">
      <c r="A46" s="8"/>
      <c r="B46" s="20"/>
      <c r="C46" s="19" t="s">
        <v>116</v>
      </c>
      <c r="D46" s="5"/>
      <c r="E46" s="21"/>
      <c r="F46" s="55"/>
      <c r="G46" s="57"/>
    </row>
    <row r="47" spans="1:7" ht="31.15" customHeight="1" x14ac:dyDescent="0.35">
      <c r="A47" s="8">
        <v>24</v>
      </c>
      <c r="B47" s="20"/>
      <c r="C47" s="7" t="s">
        <v>117</v>
      </c>
      <c r="D47" s="5" t="s">
        <v>44</v>
      </c>
      <c r="E47" s="21">
        <v>6</v>
      </c>
      <c r="F47" s="55"/>
      <c r="G47" s="57">
        <f>E47*F47</f>
        <v>0</v>
      </c>
    </row>
    <row r="48" spans="1:7" ht="15.65" customHeight="1" x14ac:dyDescent="0.35">
      <c r="A48" s="8"/>
      <c r="B48" s="20"/>
      <c r="C48" s="19" t="s">
        <v>118</v>
      </c>
      <c r="D48" s="5"/>
      <c r="E48" s="21"/>
      <c r="F48" s="55"/>
      <c r="G48" s="57"/>
    </row>
    <row r="49" spans="1:7" ht="30.65" customHeight="1" x14ac:dyDescent="0.35">
      <c r="A49" s="8">
        <v>25</v>
      </c>
      <c r="B49" s="20"/>
      <c r="C49" s="101" t="s">
        <v>149</v>
      </c>
      <c r="D49" s="5" t="s">
        <v>88</v>
      </c>
      <c r="E49" s="21">
        <v>20</v>
      </c>
      <c r="F49" s="55"/>
      <c r="G49" s="57">
        <f t="shared" ref="G49:G51" si="7">E49*F49</f>
        <v>0</v>
      </c>
    </row>
    <row r="50" spans="1:7" ht="31.15" customHeight="1" x14ac:dyDescent="0.35">
      <c r="A50" s="8">
        <v>26</v>
      </c>
      <c r="B50" s="20"/>
      <c r="C50" s="7" t="s">
        <v>125</v>
      </c>
      <c r="D50" s="5" t="s">
        <v>88</v>
      </c>
      <c r="E50" s="21">
        <v>4</v>
      </c>
      <c r="F50" s="55"/>
      <c r="G50" s="57">
        <f t="shared" si="7"/>
        <v>0</v>
      </c>
    </row>
    <row r="51" spans="1:7" ht="15.65" customHeight="1" x14ac:dyDescent="0.35">
      <c r="A51" s="8">
        <v>27</v>
      </c>
      <c r="B51" s="20"/>
      <c r="C51" s="7" t="s">
        <v>119</v>
      </c>
      <c r="D51" s="5" t="s">
        <v>40</v>
      </c>
      <c r="E51" s="21">
        <v>1</v>
      </c>
      <c r="F51" s="120"/>
      <c r="G51" s="57">
        <f t="shared" si="7"/>
        <v>0</v>
      </c>
    </row>
    <row r="52" spans="1:7" ht="15.65" customHeight="1" x14ac:dyDescent="0.35">
      <c r="A52" s="8"/>
      <c r="B52" s="20"/>
      <c r="C52" s="19" t="s">
        <v>114</v>
      </c>
      <c r="D52" s="5"/>
      <c r="E52" s="21"/>
      <c r="F52" s="55"/>
      <c r="G52" s="57"/>
    </row>
    <row r="53" spans="1:7" ht="46.15" customHeight="1" x14ac:dyDescent="0.35">
      <c r="A53" s="8">
        <v>28</v>
      </c>
      <c r="B53" s="20"/>
      <c r="C53" s="101" t="s">
        <v>292</v>
      </c>
      <c r="D53" s="5" t="s">
        <v>44</v>
      </c>
      <c r="E53" s="21">
        <v>21</v>
      </c>
      <c r="F53" s="55"/>
      <c r="G53" s="57">
        <f>E53*F53</f>
        <v>0</v>
      </c>
    </row>
    <row r="54" spans="1:7" ht="15.65" customHeight="1" x14ac:dyDescent="0.35">
      <c r="A54" s="8">
        <v>29</v>
      </c>
      <c r="B54" s="20"/>
      <c r="C54" s="7" t="s">
        <v>115</v>
      </c>
      <c r="D54" s="5" t="s">
        <v>88</v>
      </c>
      <c r="E54" s="21">
        <v>8</v>
      </c>
      <c r="F54" s="55"/>
      <c r="G54" s="57">
        <f>E54*F54</f>
        <v>0</v>
      </c>
    </row>
    <row r="55" spans="1:7" ht="15" thickBot="1" x14ac:dyDescent="0.4">
      <c r="A55" s="270" t="s">
        <v>144</v>
      </c>
      <c r="B55" s="271"/>
      <c r="C55" s="271"/>
      <c r="D55" s="9"/>
      <c r="E55" s="22"/>
      <c r="F55" s="73"/>
      <c r="G55" s="58">
        <f>SUM(G4:G54)</f>
        <v>0</v>
      </c>
    </row>
  </sheetData>
  <mergeCells count="4">
    <mergeCell ref="A1:G1"/>
    <mergeCell ref="A3:G3"/>
    <mergeCell ref="A20:G20"/>
    <mergeCell ref="A55:C55"/>
  </mergeCells>
  <pageMargins left="0.7" right="0.7" top="0.75" bottom="0.75" header="0.3" footer="0.3"/>
  <pageSetup paperSize="9" scale="6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53"/>
  <sheetViews>
    <sheetView view="pageBreakPreview" topLeftCell="A35" zoomScaleNormal="100" zoomScaleSheetLayoutView="100" workbookViewId="0">
      <selection activeCell="F31" sqref="F31"/>
    </sheetView>
  </sheetViews>
  <sheetFormatPr defaultRowHeight="14.5" x14ac:dyDescent="0.35"/>
  <cols>
    <col min="1" max="1" width="5.26953125" customWidth="1"/>
    <col min="2" max="2" width="0" hidden="1" customWidth="1"/>
    <col min="3" max="3" width="56.7265625" customWidth="1"/>
    <col min="4" max="4" width="6.81640625" customWidth="1"/>
    <col min="5" max="5" width="7.1796875" customWidth="1"/>
    <col min="6" max="6" width="10" style="116" bestFit="1" customWidth="1"/>
    <col min="7" max="7" width="20.90625" style="53" customWidth="1"/>
  </cols>
  <sheetData>
    <row r="1" spans="1:7" ht="15" hidden="1" thickBot="1" x14ac:dyDescent="0.4">
      <c r="A1" s="244" t="s">
        <v>46</v>
      </c>
      <c r="B1" s="244"/>
      <c r="C1" s="244"/>
      <c r="D1" s="244"/>
      <c r="E1" s="244"/>
      <c r="F1" s="244"/>
      <c r="G1" s="244"/>
    </row>
    <row r="2" spans="1:7" ht="26.5" hidden="1" thickBot="1" x14ac:dyDescent="0.4">
      <c r="A2" s="24" t="s">
        <v>0</v>
      </c>
      <c r="B2" s="25" t="s">
        <v>1</v>
      </c>
      <c r="C2" s="25" t="s">
        <v>2</v>
      </c>
      <c r="D2" s="25" t="s">
        <v>3</v>
      </c>
      <c r="E2" s="25" t="s">
        <v>4</v>
      </c>
      <c r="F2" s="105" t="s">
        <v>5</v>
      </c>
      <c r="G2" s="60" t="s">
        <v>45</v>
      </c>
    </row>
    <row r="3" spans="1:7" ht="15" hidden="1" thickBot="1" x14ac:dyDescent="0.4">
      <c r="A3" s="245" t="s">
        <v>35</v>
      </c>
      <c r="B3" s="246"/>
      <c r="C3" s="246"/>
      <c r="D3" s="246"/>
      <c r="E3" s="246"/>
      <c r="F3" s="246"/>
      <c r="G3" s="247"/>
    </row>
    <row r="4" spans="1:7" ht="15" hidden="1" thickBot="1" x14ac:dyDescent="0.4">
      <c r="A4" s="26"/>
      <c r="B4" s="27" t="s">
        <v>9</v>
      </c>
      <c r="C4" s="28" t="s">
        <v>47</v>
      </c>
      <c r="D4" s="29"/>
      <c r="E4" s="29"/>
      <c r="F4" s="106"/>
      <c r="G4" s="61"/>
    </row>
    <row r="5" spans="1:7" ht="26.5" hidden="1" thickBot="1" x14ac:dyDescent="0.4">
      <c r="A5" s="26"/>
      <c r="B5" s="27" t="s">
        <v>48</v>
      </c>
      <c r="C5" s="27" t="s">
        <v>49</v>
      </c>
      <c r="D5" s="29"/>
      <c r="E5" s="29"/>
      <c r="F5" s="106"/>
      <c r="G5" s="61"/>
    </row>
    <row r="6" spans="1:7" ht="15" hidden="1" thickBot="1" x14ac:dyDescent="0.4">
      <c r="A6" s="26">
        <v>1</v>
      </c>
      <c r="B6" s="30"/>
      <c r="C6" s="30" t="s">
        <v>50</v>
      </c>
      <c r="D6" s="29" t="s">
        <v>14</v>
      </c>
      <c r="E6" s="29">
        <v>34</v>
      </c>
      <c r="F6" s="106"/>
      <c r="G6" s="61"/>
    </row>
    <row r="7" spans="1:7" ht="0.75" hidden="1" customHeight="1" x14ac:dyDescent="0.4">
      <c r="A7" s="26"/>
      <c r="B7" s="31" t="s">
        <v>51</v>
      </c>
      <c r="C7" s="32" t="s">
        <v>52</v>
      </c>
      <c r="D7" s="33"/>
      <c r="E7" s="29"/>
      <c r="F7" s="107"/>
      <c r="G7" s="61"/>
    </row>
    <row r="8" spans="1:7" ht="15" hidden="1" thickBot="1" x14ac:dyDescent="0.4">
      <c r="A8" s="26">
        <v>2</v>
      </c>
      <c r="B8" s="34"/>
      <c r="C8" s="34" t="s">
        <v>53</v>
      </c>
      <c r="D8" s="33" t="s">
        <v>54</v>
      </c>
      <c r="E8" s="35">
        <v>0</v>
      </c>
      <c r="F8" s="108"/>
      <c r="G8" s="61"/>
    </row>
    <row r="9" spans="1:7" ht="15" hidden="1" thickBot="1" x14ac:dyDescent="0.4">
      <c r="A9" s="26"/>
      <c r="B9" s="31" t="s">
        <v>55</v>
      </c>
      <c r="C9" s="32" t="s">
        <v>56</v>
      </c>
      <c r="D9" s="33"/>
      <c r="E9" s="36"/>
      <c r="F9" s="106"/>
      <c r="G9" s="61"/>
    </row>
    <row r="10" spans="1:7" x14ac:dyDescent="0.35">
      <c r="A10" s="248" t="s">
        <v>77</v>
      </c>
      <c r="B10" s="249"/>
      <c r="C10" s="249"/>
      <c r="D10" s="249"/>
      <c r="E10" s="249"/>
      <c r="F10" s="249"/>
      <c r="G10" s="250"/>
    </row>
    <row r="11" spans="1:7" ht="26" x14ac:dyDescent="0.35">
      <c r="A11" s="2" t="s">
        <v>0</v>
      </c>
      <c r="B11" s="121" t="s">
        <v>1</v>
      </c>
      <c r="C11" s="4" t="s">
        <v>2</v>
      </c>
      <c r="D11" s="4" t="s">
        <v>3</v>
      </c>
      <c r="E11" s="4" t="s">
        <v>4</v>
      </c>
      <c r="F11" s="47" t="s">
        <v>5</v>
      </c>
      <c r="G11" s="54" t="s">
        <v>45</v>
      </c>
    </row>
    <row r="12" spans="1:7" x14ac:dyDescent="0.35">
      <c r="A12" s="251" t="s">
        <v>35</v>
      </c>
      <c r="B12" s="252"/>
      <c r="C12" s="252"/>
      <c r="D12" s="252"/>
      <c r="E12" s="252"/>
      <c r="F12" s="252"/>
      <c r="G12" s="253"/>
    </row>
    <row r="13" spans="1:7" x14ac:dyDescent="0.35">
      <c r="A13" s="37"/>
      <c r="B13" s="20" t="s">
        <v>9</v>
      </c>
      <c r="C13" s="38" t="s">
        <v>47</v>
      </c>
      <c r="D13" s="21"/>
      <c r="E13" s="21"/>
      <c r="F13" s="109"/>
      <c r="G13" s="66"/>
    </row>
    <row r="14" spans="1:7" ht="52" x14ac:dyDescent="0.35">
      <c r="A14" s="37"/>
      <c r="B14" s="20" t="s">
        <v>48</v>
      </c>
      <c r="C14" s="103" t="s">
        <v>198</v>
      </c>
      <c r="D14" s="21"/>
      <c r="E14" s="21"/>
      <c r="F14" s="109"/>
      <c r="G14" s="66"/>
    </row>
    <row r="15" spans="1:7" x14ac:dyDescent="0.35">
      <c r="A15" s="37">
        <v>1</v>
      </c>
      <c r="B15" s="39"/>
      <c r="C15" s="39" t="s">
        <v>70</v>
      </c>
      <c r="D15" s="21" t="s">
        <v>14</v>
      </c>
      <c r="E15" s="21">
        <v>330</v>
      </c>
      <c r="F15" s="109"/>
      <c r="G15" s="66">
        <f>E15*F15</f>
        <v>0</v>
      </c>
    </row>
    <row r="16" spans="1:7" ht="26" x14ac:dyDescent="0.35">
      <c r="A16" s="37"/>
      <c r="B16" s="40" t="s">
        <v>51</v>
      </c>
      <c r="C16" s="41" t="s">
        <v>52</v>
      </c>
      <c r="D16" s="42"/>
      <c r="E16" s="21"/>
      <c r="F16" s="110"/>
      <c r="G16" s="66"/>
    </row>
    <row r="17" spans="1:7" x14ac:dyDescent="0.35">
      <c r="A17" s="37">
        <v>2</v>
      </c>
      <c r="B17" s="23"/>
      <c r="C17" s="23" t="s">
        <v>53</v>
      </c>
      <c r="D17" s="42" t="s">
        <v>54</v>
      </c>
      <c r="E17" s="42">
        <v>310</v>
      </c>
      <c r="F17" s="109"/>
      <c r="G17" s="66">
        <f>E17*F17</f>
        <v>0</v>
      </c>
    </row>
    <row r="18" spans="1:7" x14ac:dyDescent="0.35">
      <c r="A18" s="37"/>
      <c r="B18" s="40" t="s">
        <v>55</v>
      </c>
      <c r="C18" s="41" t="s">
        <v>56</v>
      </c>
      <c r="D18" s="42"/>
      <c r="E18" s="21"/>
      <c r="F18" s="109"/>
      <c r="G18" s="66"/>
    </row>
    <row r="19" spans="1:7" x14ac:dyDescent="0.35">
      <c r="A19" s="37">
        <v>3</v>
      </c>
      <c r="B19" s="43"/>
      <c r="C19" s="39" t="s">
        <v>57</v>
      </c>
      <c r="D19" s="42" t="s">
        <v>30</v>
      </c>
      <c r="E19" s="42">
        <v>540</v>
      </c>
      <c r="F19" s="111"/>
      <c r="G19" s="66">
        <f>E19*F19</f>
        <v>0</v>
      </c>
    </row>
    <row r="20" spans="1:7" ht="15.75" customHeight="1" x14ac:dyDescent="0.35">
      <c r="A20" s="251" t="s">
        <v>58</v>
      </c>
      <c r="B20" s="252"/>
      <c r="C20" s="252"/>
      <c r="D20" s="252"/>
      <c r="E20" s="252"/>
      <c r="F20" s="252"/>
      <c r="G20" s="253"/>
    </row>
    <row r="21" spans="1:7" x14ac:dyDescent="0.35">
      <c r="A21" s="37"/>
      <c r="B21" s="20" t="s">
        <v>9</v>
      </c>
      <c r="C21" s="38" t="s">
        <v>59</v>
      </c>
      <c r="D21" s="21"/>
      <c r="E21" s="42"/>
      <c r="F21" s="112"/>
      <c r="G21" s="67"/>
    </row>
    <row r="22" spans="1:7" x14ac:dyDescent="0.35">
      <c r="A22" s="37"/>
      <c r="B22" s="20" t="s">
        <v>24</v>
      </c>
      <c r="C22" s="20" t="s">
        <v>60</v>
      </c>
      <c r="D22" s="44"/>
      <c r="E22" s="42"/>
      <c r="F22" s="112"/>
      <c r="G22" s="67"/>
    </row>
    <row r="23" spans="1:7" ht="26" x14ac:dyDescent="0.35">
      <c r="A23" s="37">
        <v>4</v>
      </c>
      <c r="B23" s="39"/>
      <c r="C23" s="39" t="s">
        <v>61</v>
      </c>
      <c r="D23" s="21" t="s">
        <v>14</v>
      </c>
      <c r="E23" s="42">
        <v>200</v>
      </c>
      <c r="F23" s="112"/>
      <c r="G23" s="66">
        <f>E23*F23</f>
        <v>0</v>
      </c>
    </row>
    <row r="24" spans="1:7" x14ac:dyDescent="0.35">
      <c r="A24" s="251" t="s">
        <v>62</v>
      </c>
      <c r="B24" s="252"/>
      <c r="C24" s="252"/>
      <c r="D24" s="252"/>
      <c r="E24" s="252"/>
      <c r="F24" s="252"/>
      <c r="G24" s="253"/>
    </row>
    <row r="25" spans="1:7" x14ac:dyDescent="0.35">
      <c r="A25" s="37"/>
      <c r="B25" s="45" t="s">
        <v>63</v>
      </c>
      <c r="C25" s="135" t="s">
        <v>231</v>
      </c>
      <c r="D25" s="21"/>
      <c r="E25" s="42"/>
      <c r="F25" s="109"/>
      <c r="G25" s="66"/>
    </row>
    <row r="26" spans="1:7" x14ac:dyDescent="0.35">
      <c r="A26" s="37"/>
      <c r="B26" s="45"/>
      <c r="C26" s="135" t="s">
        <v>127</v>
      </c>
      <c r="D26" s="21"/>
      <c r="E26" s="42"/>
      <c r="F26" s="109"/>
      <c r="G26" s="66"/>
    </row>
    <row r="27" spans="1:7" x14ac:dyDescent="0.35">
      <c r="A27" s="37">
        <v>5</v>
      </c>
      <c r="B27" s="45"/>
      <c r="C27" s="39" t="s">
        <v>75</v>
      </c>
      <c r="D27" s="21" t="s">
        <v>14</v>
      </c>
      <c r="E27" s="21">
        <v>200</v>
      </c>
      <c r="F27" s="109"/>
      <c r="G27" s="66">
        <f>E27*F27</f>
        <v>0</v>
      </c>
    </row>
    <row r="28" spans="1:7" x14ac:dyDescent="0.35">
      <c r="A28" s="37">
        <v>6</v>
      </c>
      <c r="B28" s="45"/>
      <c r="C28" s="39" t="s">
        <v>73</v>
      </c>
      <c r="D28" s="21" t="s">
        <v>14</v>
      </c>
      <c r="E28" s="21">
        <v>1500</v>
      </c>
      <c r="F28" s="109"/>
      <c r="G28" s="66">
        <f t="shared" ref="G28" si="0">E28*F28</f>
        <v>0</v>
      </c>
    </row>
    <row r="29" spans="1:7" x14ac:dyDescent="0.35">
      <c r="A29" s="37"/>
      <c r="B29" s="45"/>
      <c r="C29" s="39"/>
      <c r="D29" s="21"/>
      <c r="E29" s="21"/>
      <c r="F29" s="109"/>
      <c r="G29" s="66"/>
    </row>
    <row r="30" spans="1:7" ht="26" x14ac:dyDescent="0.35">
      <c r="A30" s="37"/>
      <c r="B30" s="45"/>
      <c r="C30" s="135" t="s">
        <v>232</v>
      </c>
      <c r="D30" s="21"/>
      <c r="E30" s="21"/>
      <c r="F30" s="109"/>
      <c r="G30" s="66"/>
    </row>
    <row r="31" spans="1:7" x14ac:dyDescent="0.35">
      <c r="A31" s="37">
        <v>7</v>
      </c>
      <c r="B31" s="45"/>
      <c r="C31" s="39" t="s">
        <v>71</v>
      </c>
      <c r="D31" s="21" t="s">
        <v>14</v>
      </c>
      <c r="E31" s="42">
        <v>100</v>
      </c>
      <c r="F31" s="109"/>
      <c r="G31" s="66">
        <f>E31*F31</f>
        <v>0</v>
      </c>
    </row>
    <row r="32" spans="1:7" x14ac:dyDescent="0.35">
      <c r="A32" s="37"/>
      <c r="B32" s="45"/>
      <c r="C32" s="39"/>
      <c r="D32" s="21"/>
      <c r="E32" s="42"/>
      <c r="F32" s="109"/>
      <c r="G32" s="66"/>
    </row>
    <row r="33" spans="1:7" x14ac:dyDescent="0.35">
      <c r="A33" s="37"/>
      <c r="B33" s="45" t="s">
        <v>64</v>
      </c>
      <c r="C33" s="79" t="s">
        <v>65</v>
      </c>
      <c r="D33" s="21"/>
      <c r="E33" s="42"/>
      <c r="F33" s="109"/>
      <c r="G33" s="66"/>
    </row>
    <row r="34" spans="1:7" ht="39" x14ac:dyDescent="0.35">
      <c r="A34" s="76">
        <v>8</v>
      </c>
      <c r="B34" s="77"/>
      <c r="C34" s="39" t="s">
        <v>72</v>
      </c>
      <c r="D34" s="21" t="s">
        <v>66</v>
      </c>
      <c r="E34" s="85">
        <v>1200</v>
      </c>
      <c r="F34" s="109"/>
      <c r="G34" s="66">
        <f>E34*F34</f>
        <v>0</v>
      </c>
    </row>
    <row r="35" spans="1:7" ht="39" x14ac:dyDescent="0.35">
      <c r="A35" s="76">
        <v>9</v>
      </c>
      <c r="B35" s="77"/>
      <c r="C35" s="39" t="s">
        <v>79</v>
      </c>
      <c r="D35" s="21" t="s">
        <v>66</v>
      </c>
      <c r="E35" s="85">
        <v>1700</v>
      </c>
      <c r="F35" s="113"/>
      <c r="G35" s="66">
        <f>E35*F35</f>
        <v>0</v>
      </c>
    </row>
    <row r="36" spans="1:7" x14ac:dyDescent="0.35">
      <c r="A36" s="76"/>
      <c r="B36" s="88"/>
      <c r="C36" s="39"/>
      <c r="D36" s="78"/>
      <c r="E36" s="85"/>
      <c r="F36" s="113"/>
      <c r="G36" s="87"/>
    </row>
    <row r="37" spans="1:7" x14ac:dyDescent="0.35">
      <c r="A37" s="76"/>
      <c r="B37" s="45" t="s">
        <v>63</v>
      </c>
      <c r="C37" s="135" t="s">
        <v>231</v>
      </c>
      <c r="D37" s="78"/>
      <c r="E37" s="85"/>
      <c r="F37" s="113"/>
      <c r="G37" s="87"/>
    </row>
    <row r="38" spans="1:7" s="98" customFormat="1" x14ac:dyDescent="0.35">
      <c r="A38" s="93"/>
      <c r="B38" s="94"/>
      <c r="C38" s="102" t="s">
        <v>127</v>
      </c>
      <c r="D38" s="95"/>
      <c r="E38" s="96"/>
      <c r="F38" s="114"/>
      <c r="G38" s="97"/>
    </row>
    <row r="39" spans="1:7" x14ac:dyDescent="0.35">
      <c r="A39" s="76">
        <v>10</v>
      </c>
      <c r="B39" s="77"/>
      <c r="C39" s="39" t="s">
        <v>75</v>
      </c>
      <c r="D39" s="21" t="s">
        <v>14</v>
      </c>
      <c r="E39" s="21">
        <v>200</v>
      </c>
      <c r="F39" s="109"/>
      <c r="G39" s="66">
        <f>E39*F39</f>
        <v>0</v>
      </c>
    </row>
    <row r="40" spans="1:7" x14ac:dyDescent="0.35">
      <c r="A40" s="76">
        <v>11</v>
      </c>
      <c r="B40" s="77"/>
      <c r="C40" s="39" t="s">
        <v>73</v>
      </c>
      <c r="D40" s="21" t="s">
        <v>14</v>
      </c>
      <c r="E40" s="21">
        <v>600</v>
      </c>
      <c r="F40" s="109"/>
      <c r="G40" s="66">
        <f t="shared" ref="G40" si="1">E40*F40</f>
        <v>0</v>
      </c>
    </row>
    <row r="41" spans="1:7" x14ac:dyDescent="0.35">
      <c r="A41" s="76"/>
      <c r="B41" s="77"/>
      <c r="C41" s="39"/>
      <c r="D41" s="21"/>
      <c r="E41" s="21"/>
      <c r="F41" s="109"/>
      <c r="G41" s="66"/>
    </row>
    <row r="42" spans="1:7" ht="26" x14ac:dyDescent="0.35">
      <c r="A42" s="76"/>
      <c r="B42" s="77"/>
      <c r="C42" s="135" t="s">
        <v>232</v>
      </c>
      <c r="D42" s="21"/>
      <c r="E42" s="21"/>
      <c r="F42" s="109"/>
      <c r="G42" s="66"/>
    </row>
    <row r="43" spans="1:7" x14ac:dyDescent="0.35">
      <c r="A43" s="76">
        <v>12</v>
      </c>
      <c r="B43" s="77"/>
      <c r="C43" s="39" t="s">
        <v>71</v>
      </c>
      <c r="D43" s="21" t="s">
        <v>14</v>
      </c>
      <c r="E43" s="42">
        <v>50</v>
      </c>
      <c r="F43" s="109"/>
      <c r="G43" s="66">
        <f>E43*F43</f>
        <v>0</v>
      </c>
    </row>
    <row r="44" spans="1:7" x14ac:dyDescent="0.35">
      <c r="A44" s="76"/>
      <c r="B44" s="45"/>
      <c r="C44" s="39"/>
      <c r="D44" s="21"/>
      <c r="E44" s="42"/>
      <c r="F44" s="109"/>
      <c r="G44" s="66"/>
    </row>
    <row r="45" spans="1:7" x14ac:dyDescent="0.35">
      <c r="A45" s="76"/>
      <c r="B45" s="45" t="s">
        <v>64</v>
      </c>
      <c r="C45" s="79" t="s">
        <v>65</v>
      </c>
      <c r="D45" s="21"/>
      <c r="E45" s="42"/>
      <c r="F45" s="109"/>
      <c r="G45" s="66"/>
    </row>
    <row r="46" spans="1:7" ht="39" x14ac:dyDescent="0.35">
      <c r="A46" s="76">
        <v>13</v>
      </c>
      <c r="B46" s="77"/>
      <c r="C46" s="39" t="s">
        <v>72</v>
      </c>
      <c r="D46" s="21" t="s">
        <v>66</v>
      </c>
      <c r="E46" s="85">
        <v>400</v>
      </c>
      <c r="F46" s="109"/>
      <c r="G46" s="66">
        <f>E46*F46</f>
        <v>0</v>
      </c>
    </row>
    <row r="47" spans="1:7" ht="39" x14ac:dyDescent="0.35">
      <c r="A47" s="76">
        <v>14</v>
      </c>
      <c r="B47" s="77"/>
      <c r="C47" s="39" t="s">
        <v>79</v>
      </c>
      <c r="D47" s="21" t="s">
        <v>66</v>
      </c>
      <c r="E47" s="85">
        <v>1350</v>
      </c>
      <c r="F47" s="113"/>
      <c r="G47" s="66">
        <f>E47*F47</f>
        <v>0</v>
      </c>
    </row>
    <row r="48" spans="1:7" x14ac:dyDescent="0.35">
      <c r="A48" s="76"/>
      <c r="B48" s="77"/>
      <c r="C48" s="88"/>
      <c r="D48" s="78"/>
      <c r="E48" s="85"/>
      <c r="F48" s="113"/>
      <c r="G48" s="87"/>
    </row>
    <row r="49" spans="1:7" x14ac:dyDescent="0.35">
      <c r="A49" s="76"/>
      <c r="B49" s="45" t="s">
        <v>63</v>
      </c>
      <c r="C49" s="38" t="s">
        <v>128</v>
      </c>
      <c r="D49" s="78"/>
      <c r="E49" s="85"/>
      <c r="F49" s="113"/>
      <c r="G49" s="87"/>
    </row>
    <row r="50" spans="1:7" ht="26" x14ac:dyDescent="0.35">
      <c r="A50" s="76"/>
      <c r="B50" s="77"/>
      <c r="C50" s="135" t="s">
        <v>232</v>
      </c>
      <c r="D50" s="78"/>
      <c r="E50" s="85"/>
      <c r="F50" s="113"/>
      <c r="G50" s="87"/>
    </row>
    <row r="51" spans="1:7" x14ac:dyDescent="0.35">
      <c r="A51" s="76">
        <v>15</v>
      </c>
      <c r="B51" s="77"/>
      <c r="C51" s="39" t="s">
        <v>71</v>
      </c>
      <c r="D51" s="21" t="s">
        <v>14</v>
      </c>
      <c r="E51" s="85">
        <v>140</v>
      </c>
      <c r="F51" s="113"/>
      <c r="G51" s="66">
        <f>E51*F51</f>
        <v>0</v>
      </c>
    </row>
    <row r="52" spans="1:7" x14ac:dyDescent="0.35">
      <c r="A52" s="76"/>
      <c r="B52" s="77"/>
      <c r="C52" s="88"/>
      <c r="D52" s="78"/>
      <c r="E52" s="85"/>
      <c r="F52" s="113"/>
      <c r="G52" s="87"/>
    </row>
    <row r="53" spans="1:7" ht="15" thickBot="1" x14ac:dyDescent="0.4">
      <c r="A53" s="254" t="s">
        <v>67</v>
      </c>
      <c r="B53" s="255"/>
      <c r="C53" s="255"/>
      <c r="D53" s="46"/>
      <c r="E53" s="46"/>
      <c r="F53" s="115"/>
      <c r="G53" s="69">
        <f>SUM(G13:G52)</f>
        <v>0</v>
      </c>
    </row>
  </sheetData>
  <mergeCells count="7">
    <mergeCell ref="A53:C53"/>
    <mergeCell ref="A1:G1"/>
    <mergeCell ref="A3:G3"/>
    <mergeCell ref="A10:G10"/>
    <mergeCell ref="A12:G12"/>
    <mergeCell ref="A20:G20"/>
    <mergeCell ref="A24:G24"/>
  </mergeCells>
  <pageMargins left="0.7" right="0.7" top="0.75" bottom="0.75" header="0.3" footer="0.3"/>
  <pageSetup paperSize="9" scale="81"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78"/>
  <sheetViews>
    <sheetView view="pageBreakPreview" topLeftCell="A69" zoomScaleNormal="100" zoomScaleSheetLayoutView="100" workbookViewId="0">
      <selection activeCell="G80" sqref="G80"/>
    </sheetView>
  </sheetViews>
  <sheetFormatPr defaultRowHeight="14.5" x14ac:dyDescent="0.35"/>
  <cols>
    <col min="1" max="1" width="5.26953125" customWidth="1"/>
    <col min="2" max="2" width="0" hidden="1" customWidth="1"/>
    <col min="3" max="3" width="54.81640625" customWidth="1"/>
    <col min="4" max="4" width="6.81640625" customWidth="1"/>
    <col min="5" max="5" width="7.1796875" customWidth="1"/>
    <col min="6" max="6" width="13.54296875" style="53" bestFit="1" customWidth="1"/>
    <col min="7" max="7" width="19.26953125" style="53" customWidth="1"/>
  </cols>
  <sheetData>
    <row r="1" spans="1:8" ht="15" hidden="1" thickBot="1" x14ac:dyDescent="0.4">
      <c r="A1" s="244" t="s">
        <v>46</v>
      </c>
      <c r="B1" s="244"/>
      <c r="C1" s="244"/>
      <c r="D1" s="244"/>
      <c r="E1" s="244"/>
      <c r="F1" s="244"/>
      <c r="G1" s="244"/>
    </row>
    <row r="2" spans="1:8" ht="26.5" hidden="1" thickBot="1" x14ac:dyDescent="0.4">
      <c r="A2" s="24" t="s">
        <v>0</v>
      </c>
      <c r="B2" s="25" t="s">
        <v>1</v>
      </c>
      <c r="C2" s="25" t="s">
        <v>2</v>
      </c>
      <c r="D2" s="25" t="s">
        <v>3</v>
      </c>
      <c r="E2" s="25" t="s">
        <v>4</v>
      </c>
      <c r="F2" s="59" t="s">
        <v>5</v>
      </c>
      <c r="G2" s="60" t="s">
        <v>45</v>
      </c>
    </row>
    <row r="3" spans="1:8" ht="15" hidden="1" thickBot="1" x14ac:dyDescent="0.4">
      <c r="A3" s="245" t="s">
        <v>35</v>
      </c>
      <c r="B3" s="246"/>
      <c r="C3" s="246"/>
      <c r="D3" s="246"/>
      <c r="E3" s="246"/>
      <c r="F3" s="246"/>
      <c r="G3" s="247"/>
    </row>
    <row r="4" spans="1:8" ht="15" hidden="1" thickBot="1" x14ac:dyDescent="0.4">
      <c r="A4" s="26"/>
      <c r="B4" s="27" t="s">
        <v>9</v>
      </c>
      <c r="C4" s="28" t="s">
        <v>47</v>
      </c>
      <c r="D4" s="29"/>
      <c r="E4" s="29"/>
      <c r="F4" s="61"/>
      <c r="G4" s="61"/>
    </row>
    <row r="5" spans="1:8" ht="26.5" hidden="1" thickBot="1" x14ac:dyDescent="0.4">
      <c r="A5" s="26"/>
      <c r="B5" s="27" t="s">
        <v>48</v>
      </c>
      <c r="C5" s="27" t="s">
        <v>49</v>
      </c>
      <c r="D5" s="29"/>
      <c r="E5" s="29"/>
      <c r="F5" s="61"/>
      <c r="G5" s="61"/>
    </row>
    <row r="6" spans="1:8" ht="15" hidden="1" thickBot="1" x14ac:dyDescent="0.4">
      <c r="A6" s="26">
        <v>1</v>
      </c>
      <c r="B6" s="30"/>
      <c r="C6" s="30" t="s">
        <v>50</v>
      </c>
      <c r="D6" s="29" t="s">
        <v>14</v>
      </c>
      <c r="E6" s="29">
        <v>34</v>
      </c>
      <c r="F6" s="61"/>
      <c r="G6" s="61"/>
    </row>
    <row r="7" spans="1:8" ht="0.75" hidden="1" customHeight="1" x14ac:dyDescent="0.4">
      <c r="A7" s="26"/>
      <c r="B7" s="31" t="s">
        <v>51</v>
      </c>
      <c r="C7" s="32" t="s">
        <v>52</v>
      </c>
      <c r="D7" s="33"/>
      <c r="E7" s="29"/>
      <c r="F7" s="62"/>
      <c r="G7" s="61"/>
    </row>
    <row r="8" spans="1:8" ht="15" hidden="1" thickBot="1" x14ac:dyDescent="0.4">
      <c r="A8" s="26">
        <v>2</v>
      </c>
      <c r="B8" s="34"/>
      <c r="C8" s="34" t="s">
        <v>53</v>
      </c>
      <c r="D8" s="33" t="s">
        <v>54</v>
      </c>
      <c r="E8" s="35">
        <v>0</v>
      </c>
      <c r="F8" s="63"/>
      <c r="G8" s="61"/>
    </row>
    <row r="9" spans="1:8" ht="15" hidden="1" thickBot="1" x14ac:dyDescent="0.4">
      <c r="A9" s="26"/>
      <c r="B9" s="31" t="s">
        <v>55</v>
      </c>
      <c r="C9" s="32" t="s">
        <v>56</v>
      </c>
      <c r="D9" s="33"/>
      <c r="E9" s="36"/>
      <c r="F9" s="61"/>
      <c r="G9" s="61"/>
    </row>
    <row r="10" spans="1:8" x14ac:dyDescent="0.35">
      <c r="A10" s="248" t="s">
        <v>130</v>
      </c>
      <c r="B10" s="249"/>
      <c r="C10" s="249"/>
      <c r="D10" s="249"/>
      <c r="E10" s="249"/>
      <c r="F10" s="249"/>
      <c r="G10" s="250"/>
    </row>
    <row r="11" spans="1:8" ht="26" x14ac:dyDescent="0.35">
      <c r="A11" s="2" t="s">
        <v>0</v>
      </c>
      <c r="B11" s="4" t="s">
        <v>1</v>
      </c>
      <c r="C11" s="4" t="s">
        <v>2</v>
      </c>
      <c r="D11" s="4" t="s">
        <v>3</v>
      </c>
      <c r="E11" s="4" t="s">
        <v>4</v>
      </c>
      <c r="F11" s="64" t="s">
        <v>5</v>
      </c>
      <c r="G11" s="54" t="s">
        <v>45</v>
      </c>
    </row>
    <row r="12" spans="1:8" x14ac:dyDescent="0.35">
      <c r="A12" s="37"/>
      <c r="B12" s="20"/>
      <c r="C12" s="39"/>
      <c r="D12" s="21"/>
      <c r="E12" s="21"/>
      <c r="F12" s="65"/>
      <c r="G12" s="66"/>
    </row>
    <row r="13" spans="1:8" x14ac:dyDescent="0.35">
      <c r="A13" s="275" t="s">
        <v>80</v>
      </c>
      <c r="B13" s="276"/>
      <c r="C13" s="276"/>
      <c r="D13" s="276"/>
      <c r="E13" s="276"/>
      <c r="F13" s="276"/>
      <c r="G13" s="277"/>
      <c r="H13" s="1"/>
    </row>
    <row r="14" spans="1:8" ht="26" x14ac:dyDescent="0.35">
      <c r="A14" s="10" t="s">
        <v>0</v>
      </c>
      <c r="B14" s="11" t="s">
        <v>1</v>
      </c>
      <c r="C14" s="11" t="s">
        <v>2</v>
      </c>
      <c r="D14" s="11" t="s">
        <v>3</v>
      </c>
      <c r="E14" s="11" t="s">
        <v>4</v>
      </c>
      <c r="F14" s="47" t="s">
        <v>5</v>
      </c>
      <c r="G14" s="48" t="s">
        <v>6</v>
      </c>
      <c r="H14" s="1"/>
    </row>
    <row r="15" spans="1:8" x14ac:dyDescent="0.35">
      <c r="A15" s="16"/>
      <c r="B15" s="11" t="s">
        <v>8</v>
      </c>
      <c r="C15" s="14" t="s">
        <v>163</v>
      </c>
      <c r="D15" s="13"/>
      <c r="E15" s="13"/>
      <c r="F15" s="49"/>
      <c r="G15" s="50"/>
      <c r="H15" s="1"/>
    </row>
    <row r="16" spans="1:8" s="72" customFormat="1" ht="26" x14ac:dyDescent="0.35">
      <c r="A16" s="80"/>
      <c r="B16" s="81" t="s">
        <v>22</v>
      </c>
      <c r="C16" s="81" t="s">
        <v>164</v>
      </c>
      <c r="D16" s="81"/>
      <c r="E16" s="81"/>
      <c r="F16" s="82"/>
      <c r="G16" s="83"/>
      <c r="H16" s="71"/>
    </row>
    <row r="17" spans="1:8" x14ac:dyDescent="0.35">
      <c r="A17" s="16">
        <v>1</v>
      </c>
      <c r="B17" s="12"/>
      <c r="C17" s="12" t="s">
        <v>165</v>
      </c>
      <c r="D17" s="13" t="s">
        <v>14</v>
      </c>
      <c r="E17" s="15">
        <v>120</v>
      </c>
      <c r="F17" s="51"/>
      <c r="G17" s="52">
        <f t="shared" ref="G17" si="0">E17*F17</f>
        <v>0</v>
      </c>
      <c r="H17" s="1"/>
    </row>
    <row r="18" spans="1:8" x14ac:dyDescent="0.35">
      <c r="A18" s="272" t="s">
        <v>206</v>
      </c>
      <c r="B18" s="273"/>
      <c r="C18" s="273"/>
      <c r="D18" s="273"/>
      <c r="E18" s="273"/>
      <c r="F18" s="273"/>
      <c r="G18" s="274"/>
    </row>
    <row r="19" spans="1:8" x14ac:dyDescent="0.35">
      <c r="A19" s="37"/>
      <c r="B19" s="20"/>
      <c r="C19" s="20" t="s">
        <v>162</v>
      </c>
      <c r="D19" s="21"/>
      <c r="E19" s="21"/>
      <c r="F19" s="65"/>
      <c r="G19" s="66"/>
    </row>
    <row r="20" spans="1:8" x14ac:dyDescent="0.35">
      <c r="A20" s="37"/>
      <c r="B20" s="20"/>
      <c r="C20" s="20"/>
      <c r="D20" s="21"/>
      <c r="E20" s="21"/>
      <c r="F20" s="65"/>
      <c r="G20" s="66"/>
    </row>
    <row r="21" spans="1:8" ht="78" x14ac:dyDescent="0.35">
      <c r="A21" s="37"/>
      <c r="B21" s="20"/>
      <c r="C21" s="20" t="s">
        <v>166</v>
      </c>
      <c r="D21" s="21"/>
      <c r="E21" s="21"/>
      <c r="F21" s="65"/>
      <c r="G21" s="66"/>
    </row>
    <row r="22" spans="1:8" x14ac:dyDescent="0.35">
      <c r="A22" s="37"/>
      <c r="B22" s="20"/>
      <c r="C22" s="20"/>
      <c r="D22" s="21"/>
      <c r="E22" s="21"/>
      <c r="F22" s="65"/>
      <c r="G22" s="66"/>
    </row>
    <row r="23" spans="1:8" x14ac:dyDescent="0.35">
      <c r="A23" s="37"/>
      <c r="B23" s="20"/>
      <c r="C23" s="124" t="s">
        <v>207</v>
      </c>
      <c r="D23" s="123"/>
      <c r="E23" s="124"/>
      <c r="F23" s="125"/>
      <c r="G23" s="126"/>
    </row>
    <row r="24" spans="1:8" x14ac:dyDescent="0.35">
      <c r="A24" s="37"/>
      <c r="B24" s="20"/>
      <c r="C24" s="124"/>
      <c r="D24" s="123"/>
      <c r="E24" s="124"/>
      <c r="F24" s="125"/>
      <c r="G24" s="126"/>
    </row>
    <row r="25" spans="1:8" x14ac:dyDescent="0.35">
      <c r="A25" s="37"/>
      <c r="B25" s="20"/>
      <c r="C25" s="128" t="s">
        <v>208</v>
      </c>
      <c r="D25" s="127" t="s">
        <v>136</v>
      </c>
      <c r="E25" s="129">
        <v>1</v>
      </c>
      <c r="F25" s="51"/>
      <c r="G25" s="52">
        <f>E25*F25</f>
        <v>0</v>
      </c>
    </row>
    <row r="26" spans="1:8" x14ac:dyDescent="0.35">
      <c r="A26" s="37"/>
      <c r="B26" s="20"/>
      <c r="C26" s="124"/>
      <c r="D26" s="123"/>
      <c r="E26" s="124"/>
      <c r="F26" s="51"/>
      <c r="G26" s="52"/>
    </row>
    <row r="27" spans="1:8" x14ac:dyDescent="0.35">
      <c r="A27" s="37"/>
      <c r="B27" s="20"/>
      <c r="C27" s="124" t="s">
        <v>209</v>
      </c>
      <c r="D27" s="123"/>
      <c r="E27" s="124"/>
      <c r="F27" s="51"/>
      <c r="G27" s="52"/>
    </row>
    <row r="28" spans="1:8" x14ac:dyDescent="0.35">
      <c r="A28" s="37"/>
      <c r="B28" s="20"/>
      <c r="C28" s="128"/>
      <c r="D28" s="127"/>
      <c r="E28" s="129"/>
      <c r="F28" s="51"/>
      <c r="G28" s="52"/>
    </row>
    <row r="29" spans="1:8" ht="29" x14ac:dyDescent="0.35">
      <c r="A29" s="37"/>
      <c r="B29" s="20"/>
      <c r="C29" s="128" t="s">
        <v>210</v>
      </c>
      <c r="D29" s="127" t="s">
        <v>136</v>
      </c>
      <c r="E29" s="129">
        <v>1</v>
      </c>
      <c r="F29" s="51"/>
      <c r="G29" s="52">
        <f>E29*F29</f>
        <v>0</v>
      </c>
    </row>
    <row r="30" spans="1:8" x14ac:dyDescent="0.35">
      <c r="A30" s="37"/>
      <c r="B30" s="20"/>
      <c r="C30" s="128"/>
      <c r="D30" s="127"/>
      <c r="E30" s="129"/>
      <c r="F30" s="51"/>
      <c r="G30" s="52"/>
    </row>
    <row r="31" spans="1:8" x14ac:dyDescent="0.35">
      <c r="A31" s="37"/>
      <c r="B31" s="20"/>
      <c r="C31" s="128" t="s">
        <v>211</v>
      </c>
      <c r="D31" s="127" t="s">
        <v>88</v>
      </c>
      <c r="E31" s="131">
        <v>42</v>
      </c>
      <c r="F31" s="51"/>
      <c r="G31" s="52">
        <f>E31*F31</f>
        <v>0</v>
      </c>
    </row>
    <row r="32" spans="1:8" x14ac:dyDescent="0.35">
      <c r="A32" s="37"/>
      <c r="B32" s="20"/>
      <c r="C32" s="124"/>
      <c r="D32" s="123"/>
      <c r="E32" s="124"/>
      <c r="F32" s="51"/>
      <c r="G32" s="52"/>
    </row>
    <row r="33" spans="1:7" x14ac:dyDescent="0.35">
      <c r="A33" s="37"/>
      <c r="B33" s="20"/>
      <c r="C33" s="128" t="s">
        <v>212</v>
      </c>
      <c r="D33" s="127" t="s">
        <v>136</v>
      </c>
      <c r="E33" s="129">
        <v>1</v>
      </c>
      <c r="F33" s="51"/>
      <c r="G33" s="52">
        <f>E33*F33</f>
        <v>0</v>
      </c>
    </row>
    <row r="34" spans="1:7" x14ac:dyDescent="0.35">
      <c r="A34" s="37"/>
      <c r="B34" s="20"/>
      <c r="C34" s="124"/>
      <c r="D34" s="123"/>
      <c r="E34" s="124"/>
      <c r="F34" s="51"/>
      <c r="G34" s="52"/>
    </row>
    <row r="35" spans="1:7" x14ac:dyDescent="0.35">
      <c r="A35" s="37"/>
      <c r="B35" s="20"/>
      <c r="C35" s="128" t="s">
        <v>213</v>
      </c>
      <c r="D35" s="127" t="s">
        <v>88</v>
      </c>
      <c r="E35" s="131">
        <v>42</v>
      </c>
      <c r="F35" s="51"/>
      <c r="G35" s="52">
        <f>E35*F35</f>
        <v>0</v>
      </c>
    </row>
    <row r="36" spans="1:7" x14ac:dyDescent="0.35">
      <c r="A36" s="37"/>
      <c r="B36" s="20"/>
      <c r="C36" s="128"/>
      <c r="D36" s="127"/>
      <c r="E36" s="129"/>
      <c r="F36" s="51"/>
      <c r="G36" s="52"/>
    </row>
    <row r="37" spans="1:7" x14ac:dyDescent="0.35">
      <c r="A37" s="37"/>
      <c r="B37" s="20"/>
      <c r="C37" s="128" t="s">
        <v>214</v>
      </c>
      <c r="D37" s="127" t="s">
        <v>88</v>
      </c>
      <c r="E37" s="131">
        <v>42</v>
      </c>
      <c r="F37" s="51"/>
      <c r="G37" s="52">
        <f>E37*F37</f>
        <v>0</v>
      </c>
    </row>
    <row r="38" spans="1:7" x14ac:dyDescent="0.35">
      <c r="A38" s="37"/>
      <c r="B38" s="20"/>
      <c r="C38" s="124"/>
      <c r="D38" s="123"/>
      <c r="E38" s="124"/>
      <c r="F38" s="51"/>
      <c r="G38" s="52"/>
    </row>
    <row r="39" spans="1:7" x14ac:dyDescent="0.35">
      <c r="A39" s="37"/>
      <c r="B39" s="20"/>
      <c r="C39" s="124" t="s">
        <v>215</v>
      </c>
      <c r="D39" s="123"/>
      <c r="E39" s="124"/>
      <c r="F39" s="51"/>
      <c r="G39" s="52"/>
    </row>
    <row r="40" spans="1:7" x14ac:dyDescent="0.35">
      <c r="A40" s="37"/>
      <c r="B40" s="20"/>
      <c r="C40" s="124"/>
      <c r="D40" s="123"/>
      <c r="E40" s="124"/>
      <c r="F40" s="51"/>
      <c r="G40" s="52"/>
    </row>
    <row r="41" spans="1:7" ht="72.5" x14ac:dyDescent="0.35">
      <c r="A41" s="37"/>
      <c r="B41" s="20"/>
      <c r="C41" s="124" t="s">
        <v>216</v>
      </c>
      <c r="D41" s="123"/>
      <c r="E41" s="124"/>
      <c r="F41" s="51"/>
      <c r="G41" s="52"/>
    </row>
    <row r="42" spans="1:7" x14ac:dyDescent="0.35">
      <c r="A42" s="37"/>
      <c r="B42" s="20"/>
      <c r="C42" s="128"/>
      <c r="D42" s="127"/>
      <c r="E42" s="129"/>
      <c r="F42" s="51"/>
      <c r="G42" s="52"/>
    </row>
    <row r="43" spans="1:7" x14ac:dyDescent="0.35">
      <c r="A43" s="37"/>
      <c r="B43" s="20"/>
      <c r="C43" s="128" t="s">
        <v>228</v>
      </c>
      <c r="D43" s="127" t="s">
        <v>88</v>
      </c>
      <c r="E43" s="131">
        <v>42</v>
      </c>
      <c r="F43" s="51"/>
      <c r="G43" s="52">
        <f>E43*F43</f>
        <v>0</v>
      </c>
    </row>
    <row r="44" spans="1:7" x14ac:dyDescent="0.35">
      <c r="A44" s="37"/>
      <c r="B44" s="20"/>
      <c r="C44" s="128"/>
      <c r="D44" s="127"/>
      <c r="E44" s="129"/>
      <c r="F44" s="51"/>
      <c r="G44" s="52"/>
    </row>
    <row r="45" spans="1:7" x14ac:dyDescent="0.35">
      <c r="A45" s="37"/>
      <c r="B45" s="20"/>
      <c r="C45" s="124" t="s">
        <v>217</v>
      </c>
      <c r="D45" s="123"/>
      <c r="E45" s="124"/>
      <c r="F45" s="51"/>
      <c r="G45" s="52"/>
    </row>
    <row r="46" spans="1:7" x14ac:dyDescent="0.35">
      <c r="A46" s="37"/>
      <c r="B46" s="20"/>
      <c r="C46" s="124"/>
      <c r="D46" s="123"/>
      <c r="E46" s="124"/>
      <c r="F46" s="51"/>
      <c r="G46" s="52"/>
    </row>
    <row r="47" spans="1:7" x14ac:dyDescent="0.35">
      <c r="A47" s="37"/>
      <c r="B47" s="20"/>
      <c r="C47" s="124" t="s">
        <v>218</v>
      </c>
      <c r="D47" s="123"/>
      <c r="E47" s="124"/>
      <c r="F47" s="51"/>
      <c r="G47" s="52"/>
    </row>
    <row r="48" spans="1:7" x14ac:dyDescent="0.35">
      <c r="A48" s="37"/>
      <c r="B48" s="20"/>
      <c r="C48" s="124"/>
      <c r="D48" s="123"/>
      <c r="E48" s="124"/>
      <c r="F48" s="51"/>
      <c r="G48" s="52"/>
    </row>
    <row r="49" spans="1:7" ht="188.5" x14ac:dyDescent="0.35">
      <c r="A49" s="37"/>
      <c r="B49" s="20"/>
      <c r="C49" s="124" t="s">
        <v>219</v>
      </c>
      <c r="D49" s="123"/>
      <c r="E49" s="124"/>
      <c r="F49" s="51"/>
      <c r="G49" s="52"/>
    </row>
    <row r="50" spans="1:7" x14ac:dyDescent="0.35">
      <c r="A50" s="37"/>
      <c r="B50" s="20"/>
      <c r="C50" s="128"/>
      <c r="D50" s="127"/>
      <c r="E50" s="129"/>
      <c r="F50" s="51"/>
      <c r="G50" s="52"/>
    </row>
    <row r="51" spans="1:7" ht="43.5" x14ac:dyDescent="0.35">
      <c r="A51" s="37"/>
      <c r="B51" s="20"/>
      <c r="C51" s="128" t="s">
        <v>220</v>
      </c>
      <c r="D51" s="127" t="s">
        <v>136</v>
      </c>
      <c r="E51" s="129">
        <v>2</v>
      </c>
      <c r="F51" s="51"/>
      <c r="G51" s="52">
        <f>E51*F51</f>
        <v>0</v>
      </c>
    </row>
    <row r="52" spans="1:7" x14ac:dyDescent="0.35">
      <c r="A52" s="37"/>
      <c r="B52" s="20"/>
      <c r="C52" s="124"/>
      <c r="D52" s="123"/>
      <c r="E52" s="124"/>
      <c r="F52" s="51"/>
      <c r="G52" s="52"/>
    </row>
    <row r="53" spans="1:7" ht="43.5" x14ac:dyDescent="0.35">
      <c r="A53" s="37"/>
      <c r="B53" s="20"/>
      <c r="C53" s="128" t="s">
        <v>221</v>
      </c>
      <c r="D53" s="127" t="s">
        <v>88</v>
      </c>
      <c r="E53" s="129">
        <v>3</v>
      </c>
      <c r="F53" s="51"/>
      <c r="G53" s="52">
        <f>E53*F53</f>
        <v>0</v>
      </c>
    </row>
    <row r="54" spans="1:7" x14ac:dyDescent="0.35">
      <c r="A54" s="37"/>
      <c r="B54" s="20"/>
      <c r="C54" s="124"/>
      <c r="D54" s="123"/>
      <c r="E54" s="124"/>
      <c r="F54" s="51"/>
      <c r="G54" s="52"/>
    </row>
    <row r="55" spans="1:7" x14ac:dyDescent="0.35">
      <c r="A55" s="37"/>
      <c r="B55" s="20"/>
      <c r="C55" s="124" t="s">
        <v>222</v>
      </c>
      <c r="D55" s="123"/>
      <c r="E55" s="124"/>
      <c r="F55" s="51"/>
      <c r="G55" s="52"/>
    </row>
    <row r="56" spans="1:7" x14ac:dyDescent="0.35">
      <c r="A56" s="37"/>
      <c r="B56" s="20"/>
      <c r="C56" s="128"/>
      <c r="D56" s="127"/>
      <c r="E56" s="129"/>
      <c r="F56" s="51"/>
      <c r="G56" s="52"/>
    </row>
    <row r="57" spans="1:7" x14ac:dyDescent="0.35">
      <c r="A57" s="37"/>
      <c r="B57" s="20"/>
      <c r="C57" s="124" t="s">
        <v>223</v>
      </c>
      <c r="D57" s="123"/>
      <c r="E57" s="124"/>
      <c r="F57" s="51"/>
      <c r="G57" s="52"/>
    </row>
    <row r="58" spans="1:7" x14ac:dyDescent="0.35">
      <c r="A58" s="37"/>
      <c r="B58" s="20"/>
      <c r="C58" s="124"/>
      <c r="D58" s="123"/>
      <c r="E58" s="124"/>
      <c r="F58" s="51"/>
      <c r="G58" s="52"/>
    </row>
    <row r="59" spans="1:7" x14ac:dyDescent="0.35">
      <c r="A59" s="37"/>
      <c r="B59" s="20"/>
      <c r="C59" s="128" t="s">
        <v>224</v>
      </c>
      <c r="D59" s="127" t="s">
        <v>88</v>
      </c>
      <c r="E59" s="129">
        <v>42</v>
      </c>
      <c r="F59" s="51"/>
      <c r="G59" s="52">
        <f>E59*F59</f>
        <v>0</v>
      </c>
    </row>
    <row r="60" spans="1:7" x14ac:dyDescent="0.35">
      <c r="A60" s="37"/>
      <c r="B60" s="20"/>
      <c r="C60" s="124"/>
      <c r="D60" s="123"/>
      <c r="E60" s="124"/>
      <c r="F60" s="51"/>
      <c r="G60" s="52"/>
    </row>
    <row r="61" spans="1:7" x14ac:dyDescent="0.35">
      <c r="A61" s="37"/>
      <c r="B61" s="20"/>
      <c r="C61" s="128" t="s">
        <v>225</v>
      </c>
      <c r="D61" s="127" t="s">
        <v>88</v>
      </c>
      <c r="E61" s="131">
        <v>42</v>
      </c>
      <c r="F61" s="51"/>
      <c r="G61" s="52">
        <f>E61*F61</f>
        <v>0</v>
      </c>
    </row>
    <row r="62" spans="1:7" x14ac:dyDescent="0.35">
      <c r="A62" s="37"/>
      <c r="B62" s="20"/>
      <c r="C62" s="128"/>
      <c r="D62" s="127"/>
      <c r="E62" s="129"/>
      <c r="F62" s="51"/>
      <c r="G62" s="52"/>
    </row>
    <row r="63" spans="1:7" x14ac:dyDescent="0.35">
      <c r="A63" s="37"/>
      <c r="B63" s="20"/>
      <c r="C63" s="124" t="s">
        <v>226</v>
      </c>
      <c r="D63" s="123"/>
      <c r="E63" s="124"/>
      <c r="F63" s="51"/>
      <c r="G63" s="52"/>
    </row>
    <row r="64" spans="1:7" x14ac:dyDescent="0.35">
      <c r="A64" s="37"/>
      <c r="B64" s="20"/>
      <c r="C64" s="124"/>
      <c r="D64" s="123"/>
      <c r="E64" s="124"/>
      <c r="F64" s="51"/>
      <c r="G64" s="52"/>
    </row>
    <row r="65" spans="1:7" x14ac:dyDescent="0.35">
      <c r="A65" s="37"/>
      <c r="B65" s="20"/>
      <c r="C65" s="128" t="s">
        <v>227</v>
      </c>
      <c r="D65" s="127" t="s">
        <v>136</v>
      </c>
      <c r="E65" s="129">
        <v>1</v>
      </c>
      <c r="F65" s="51"/>
      <c r="G65" s="52">
        <f>E65*F65</f>
        <v>0</v>
      </c>
    </row>
    <row r="66" spans="1:7" ht="26" x14ac:dyDescent="0.35">
      <c r="A66" s="37">
        <v>6</v>
      </c>
      <c r="B66" s="39"/>
      <c r="C66" s="39" t="s">
        <v>140</v>
      </c>
      <c r="D66" s="21" t="s">
        <v>88</v>
      </c>
      <c r="E66" s="21">
        <v>21</v>
      </c>
      <c r="F66" s="65"/>
      <c r="G66" s="66">
        <f t="shared" ref="G66:G76" si="1">+F66*E66</f>
        <v>0</v>
      </c>
    </row>
    <row r="67" spans="1:7" ht="78" x14ac:dyDescent="0.35">
      <c r="A67" s="37">
        <v>4</v>
      </c>
      <c r="B67" s="39"/>
      <c r="C67" s="39" t="s">
        <v>166</v>
      </c>
      <c r="D67" s="21" t="s">
        <v>88</v>
      </c>
      <c r="E67" s="21">
        <v>21</v>
      </c>
      <c r="F67" s="65"/>
      <c r="G67" s="66">
        <f t="shared" si="1"/>
        <v>0</v>
      </c>
    </row>
    <row r="68" spans="1:7" ht="68.25" customHeight="1" x14ac:dyDescent="0.35">
      <c r="A68" s="37"/>
      <c r="B68" s="39"/>
      <c r="C68" s="117" t="s">
        <v>199</v>
      </c>
      <c r="D68" s="21"/>
      <c r="E68" s="21"/>
      <c r="F68" s="65"/>
      <c r="G68" s="66"/>
    </row>
    <row r="69" spans="1:7" x14ac:dyDescent="0.35">
      <c r="A69" s="37">
        <v>5</v>
      </c>
      <c r="B69" s="23"/>
      <c r="C69" s="39" t="s">
        <v>137</v>
      </c>
      <c r="D69" s="42" t="s">
        <v>44</v>
      </c>
      <c r="E69" s="42">
        <v>315</v>
      </c>
      <c r="F69" s="65"/>
      <c r="G69" s="66">
        <f t="shared" si="1"/>
        <v>0</v>
      </c>
    </row>
    <row r="70" spans="1:7" x14ac:dyDescent="0.35">
      <c r="A70" s="37">
        <v>6</v>
      </c>
      <c r="B70" s="40"/>
      <c r="C70" s="39" t="s">
        <v>138</v>
      </c>
      <c r="D70" s="42" t="s">
        <v>44</v>
      </c>
      <c r="E70" s="21">
        <v>105</v>
      </c>
      <c r="F70" s="65"/>
      <c r="G70" s="66">
        <f t="shared" si="1"/>
        <v>0</v>
      </c>
    </row>
    <row r="71" spans="1:7" x14ac:dyDescent="0.35">
      <c r="A71" s="37">
        <v>7</v>
      </c>
      <c r="B71" s="40"/>
      <c r="C71" s="39" t="s">
        <v>131</v>
      </c>
      <c r="D71" s="42" t="s">
        <v>104</v>
      </c>
      <c r="E71" s="21">
        <v>1.2</v>
      </c>
      <c r="F71" s="65"/>
      <c r="G71" s="66">
        <f t="shared" si="1"/>
        <v>0</v>
      </c>
    </row>
    <row r="72" spans="1:7" x14ac:dyDescent="0.35">
      <c r="A72" s="37">
        <v>8</v>
      </c>
      <c r="B72" s="40"/>
      <c r="C72" s="39" t="s">
        <v>132</v>
      </c>
      <c r="D72" s="42" t="s">
        <v>104</v>
      </c>
      <c r="E72" s="21">
        <v>7.8</v>
      </c>
      <c r="F72" s="65"/>
      <c r="G72" s="66">
        <f t="shared" si="1"/>
        <v>0</v>
      </c>
    </row>
    <row r="73" spans="1:7" ht="26" x14ac:dyDescent="0.35">
      <c r="A73" s="37">
        <v>9</v>
      </c>
      <c r="B73" s="40"/>
      <c r="C73" s="39" t="s">
        <v>139</v>
      </c>
      <c r="D73" s="42" t="s">
        <v>44</v>
      </c>
      <c r="E73" s="21">
        <v>63</v>
      </c>
      <c r="F73" s="65"/>
      <c r="G73" s="66">
        <f t="shared" si="1"/>
        <v>0</v>
      </c>
    </row>
    <row r="74" spans="1:7" ht="26" x14ac:dyDescent="0.35">
      <c r="A74" s="37">
        <v>10</v>
      </c>
      <c r="B74" s="40"/>
      <c r="C74" s="39" t="s">
        <v>133</v>
      </c>
      <c r="D74" s="42" t="s">
        <v>14</v>
      </c>
      <c r="E74" s="21">
        <v>82</v>
      </c>
      <c r="F74" s="65"/>
      <c r="G74" s="66">
        <f t="shared" si="1"/>
        <v>0</v>
      </c>
    </row>
    <row r="75" spans="1:7" x14ac:dyDescent="0.35">
      <c r="A75" s="37">
        <v>11</v>
      </c>
      <c r="B75" s="40"/>
      <c r="C75" s="39" t="s">
        <v>134</v>
      </c>
      <c r="D75" s="42" t="s">
        <v>88</v>
      </c>
      <c r="E75" s="21">
        <v>42</v>
      </c>
      <c r="F75" s="65"/>
      <c r="G75" s="66">
        <f t="shared" si="1"/>
        <v>0</v>
      </c>
    </row>
    <row r="76" spans="1:7" x14ac:dyDescent="0.35">
      <c r="A76" s="37">
        <v>12</v>
      </c>
      <c r="B76" s="40"/>
      <c r="C76" s="39" t="s">
        <v>135</v>
      </c>
      <c r="D76" s="42" t="s">
        <v>88</v>
      </c>
      <c r="E76" s="21">
        <v>42</v>
      </c>
      <c r="F76" s="65"/>
      <c r="G76" s="66">
        <f t="shared" si="1"/>
        <v>0</v>
      </c>
    </row>
    <row r="77" spans="1:7" x14ac:dyDescent="0.35">
      <c r="A77" s="37"/>
      <c r="B77" s="77"/>
      <c r="C77" s="88"/>
      <c r="D77" s="78"/>
      <c r="E77" s="85"/>
      <c r="F77" s="86"/>
      <c r="G77" s="87"/>
    </row>
    <row r="78" spans="1:7" ht="15" thickBot="1" x14ac:dyDescent="0.4">
      <c r="A78" s="254" t="s">
        <v>141</v>
      </c>
      <c r="B78" s="255"/>
      <c r="C78" s="255"/>
      <c r="D78" s="46"/>
      <c r="E78" s="46"/>
      <c r="F78" s="68"/>
      <c r="G78" s="69">
        <f>SUM(G16:G77)</f>
        <v>0</v>
      </c>
    </row>
  </sheetData>
  <mergeCells count="6">
    <mergeCell ref="A78:C78"/>
    <mergeCell ref="A1:G1"/>
    <mergeCell ref="A3:G3"/>
    <mergeCell ref="A10:G10"/>
    <mergeCell ref="A18:G18"/>
    <mergeCell ref="A13:G13"/>
  </mergeCells>
  <pageMargins left="0.7" right="0.7" top="0.75" bottom="0.75" header="0.3" footer="0.3"/>
  <pageSetup paperSize="9" scale="81"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26"/>
  <sheetViews>
    <sheetView view="pageBreakPreview" topLeftCell="A10" zoomScale="115" zoomScaleNormal="100" zoomScaleSheetLayoutView="115" workbookViewId="0">
      <selection activeCell="F20" sqref="F20"/>
    </sheetView>
  </sheetViews>
  <sheetFormatPr defaultRowHeight="14.5" x14ac:dyDescent="0.35"/>
  <cols>
    <col min="1" max="1" width="5.26953125" customWidth="1"/>
    <col min="2" max="2" width="0" hidden="1" customWidth="1"/>
    <col min="3" max="3" width="54.81640625" customWidth="1"/>
    <col min="4" max="4" width="6.81640625" customWidth="1"/>
    <col min="5" max="5" width="7.1796875" customWidth="1"/>
    <col min="6" max="6" width="13.54296875" style="53" bestFit="1" customWidth="1"/>
    <col min="7" max="7" width="16.54296875" style="53" customWidth="1"/>
  </cols>
  <sheetData>
    <row r="1" spans="1:7" ht="15" hidden="1" thickBot="1" x14ac:dyDescent="0.4">
      <c r="A1" s="244" t="s">
        <v>46</v>
      </c>
      <c r="B1" s="244"/>
      <c r="C1" s="244"/>
      <c r="D1" s="244"/>
      <c r="E1" s="244"/>
      <c r="F1" s="244"/>
      <c r="G1" s="244"/>
    </row>
    <row r="2" spans="1:7" ht="26.5" hidden="1" thickBot="1" x14ac:dyDescent="0.4">
      <c r="A2" s="24" t="s">
        <v>0</v>
      </c>
      <c r="B2" s="25" t="s">
        <v>1</v>
      </c>
      <c r="C2" s="25" t="s">
        <v>2</v>
      </c>
      <c r="D2" s="25" t="s">
        <v>3</v>
      </c>
      <c r="E2" s="25" t="s">
        <v>4</v>
      </c>
      <c r="F2" s="59" t="s">
        <v>5</v>
      </c>
      <c r="G2" s="60" t="s">
        <v>45</v>
      </c>
    </row>
    <row r="3" spans="1:7" ht="15" hidden="1" thickBot="1" x14ac:dyDescent="0.4">
      <c r="A3" s="245" t="s">
        <v>35</v>
      </c>
      <c r="B3" s="246"/>
      <c r="C3" s="246"/>
      <c r="D3" s="246"/>
      <c r="E3" s="246"/>
      <c r="F3" s="246"/>
      <c r="G3" s="247"/>
    </row>
    <row r="4" spans="1:7" ht="15" hidden="1" thickBot="1" x14ac:dyDescent="0.4">
      <c r="A4" s="26"/>
      <c r="B4" s="27" t="s">
        <v>9</v>
      </c>
      <c r="C4" s="28" t="s">
        <v>47</v>
      </c>
      <c r="D4" s="29"/>
      <c r="E4" s="29"/>
      <c r="F4" s="61"/>
      <c r="G4" s="61"/>
    </row>
    <row r="5" spans="1:7" ht="26.5" hidden="1" thickBot="1" x14ac:dyDescent="0.4">
      <c r="A5" s="26"/>
      <c r="B5" s="27" t="s">
        <v>48</v>
      </c>
      <c r="C5" s="27" t="s">
        <v>49</v>
      </c>
      <c r="D5" s="29"/>
      <c r="E5" s="29"/>
      <c r="F5" s="61"/>
      <c r="G5" s="61"/>
    </row>
    <row r="6" spans="1:7" ht="15" hidden="1" thickBot="1" x14ac:dyDescent="0.4">
      <c r="A6" s="26">
        <v>1</v>
      </c>
      <c r="B6" s="30"/>
      <c r="C6" s="30" t="s">
        <v>50</v>
      </c>
      <c r="D6" s="29" t="s">
        <v>14</v>
      </c>
      <c r="E6" s="29">
        <v>34</v>
      </c>
      <c r="F6" s="61"/>
      <c r="G6" s="61"/>
    </row>
    <row r="7" spans="1:7" ht="0.75" hidden="1" customHeight="1" x14ac:dyDescent="0.35">
      <c r="A7" s="26"/>
      <c r="B7" s="31" t="s">
        <v>51</v>
      </c>
      <c r="C7" s="32" t="s">
        <v>52</v>
      </c>
      <c r="D7" s="33"/>
      <c r="E7" s="29"/>
      <c r="F7" s="62"/>
      <c r="G7" s="61"/>
    </row>
    <row r="8" spans="1:7" ht="15" hidden="1" thickBot="1" x14ac:dyDescent="0.4">
      <c r="A8" s="26">
        <v>2</v>
      </c>
      <c r="B8" s="34"/>
      <c r="C8" s="34" t="s">
        <v>53</v>
      </c>
      <c r="D8" s="33" t="s">
        <v>54</v>
      </c>
      <c r="E8" s="35">
        <v>0</v>
      </c>
      <c r="F8" s="63"/>
      <c r="G8" s="61"/>
    </row>
    <row r="9" spans="1:7" ht="15" hidden="1" thickBot="1" x14ac:dyDescent="0.4">
      <c r="A9" s="26"/>
      <c r="B9" s="31" t="s">
        <v>55</v>
      </c>
      <c r="C9" s="32" t="s">
        <v>56</v>
      </c>
      <c r="D9" s="33"/>
      <c r="E9" s="36"/>
      <c r="F9" s="61"/>
      <c r="G9" s="61"/>
    </row>
    <row r="10" spans="1:7" x14ac:dyDescent="0.35">
      <c r="A10" s="248" t="s">
        <v>312</v>
      </c>
      <c r="B10" s="249"/>
      <c r="C10" s="249"/>
      <c r="D10" s="249"/>
      <c r="E10" s="249"/>
      <c r="F10" s="249"/>
      <c r="G10" s="250"/>
    </row>
    <row r="11" spans="1:7" ht="26" x14ac:dyDescent="0.35">
      <c r="A11" s="2" t="s">
        <v>0</v>
      </c>
      <c r="B11" s="4" t="s">
        <v>1</v>
      </c>
      <c r="C11" s="4" t="s">
        <v>2</v>
      </c>
      <c r="D11" s="4" t="s">
        <v>3</v>
      </c>
      <c r="E11" s="4" t="s">
        <v>4</v>
      </c>
      <c r="F11" s="64" t="s">
        <v>5</v>
      </c>
      <c r="G11" s="54" t="s">
        <v>45</v>
      </c>
    </row>
    <row r="12" spans="1:7" x14ac:dyDescent="0.35">
      <c r="A12" s="251" t="s">
        <v>311</v>
      </c>
      <c r="B12" s="252"/>
      <c r="C12" s="252"/>
      <c r="D12" s="252"/>
      <c r="E12" s="252"/>
      <c r="F12" s="252"/>
      <c r="G12" s="253"/>
    </row>
    <row r="13" spans="1:7" ht="26" x14ac:dyDescent="0.35">
      <c r="A13" s="37">
        <v>1</v>
      </c>
      <c r="B13" s="20"/>
      <c r="C13" s="39" t="s">
        <v>152</v>
      </c>
      <c r="D13" s="21" t="s">
        <v>136</v>
      </c>
      <c r="E13" s="21">
        <v>1</v>
      </c>
      <c r="F13" s="65">
        <v>7650000</v>
      </c>
      <c r="G13" s="66">
        <f>+F13*E13</f>
        <v>7650000</v>
      </c>
    </row>
    <row r="14" spans="1:7" x14ac:dyDescent="0.35">
      <c r="A14" s="37">
        <v>2</v>
      </c>
      <c r="B14" s="39"/>
      <c r="C14" s="39" t="s">
        <v>150</v>
      </c>
      <c r="D14" s="21" t="s">
        <v>136</v>
      </c>
      <c r="E14" s="21">
        <v>1</v>
      </c>
      <c r="F14" s="65">
        <v>1250000</v>
      </c>
      <c r="G14" s="66">
        <f t="shared" ref="G14" si="0">+F14*E14</f>
        <v>1250000</v>
      </c>
    </row>
    <row r="15" spans="1:7" x14ac:dyDescent="0.35">
      <c r="A15" s="37"/>
      <c r="B15" s="39"/>
      <c r="C15" s="39"/>
      <c r="D15" s="21"/>
      <c r="E15" s="21"/>
      <c r="F15" s="65"/>
      <c r="G15" s="66"/>
    </row>
    <row r="16" spans="1:7" x14ac:dyDescent="0.35">
      <c r="A16" s="37"/>
      <c r="B16" s="39"/>
      <c r="C16" s="89"/>
      <c r="D16" s="21"/>
      <c r="E16" s="21"/>
      <c r="F16" s="65"/>
      <c r="G16" s="66"/>
    </row>
    <row r="17" spans="1:7" x14ac:dyDescent="0.35">
      <c r="A17" s="37"/>
      <c r="B17" s="23"/>
      <c r="C17" s="39"/>
      <c r="D17" s="42"/>
      <c r="E17" s="42"/>
      <c r="F17" s="65"/>
      <c r="G17" s="66"/>
    </row>
    <row r="18" spans="1:7" x14ac:dyDescent="0.35">
      <c r="A18" s="37"/>
      <c r="B18" s="40"/>
      <c r="C18" s="39"/>
      <c r="D18" s="42"/>
      <c r="E18" s="21"/>
      <c r="F18" s="65"/>
      <c r="G18" s="66"/>
    </row>
    <row r="19" spans="1:7" x14ac:dyDescent="0.35">
      <c r="A19" s="37"/>
      <c r="B19" s="40"/>
      <c r="C19" s="39"/>
      <c r="D19" s="42"/>
      <c r="E19" s="21"/>
      <c r="F19" s="65"/>
      <c r="G19" s="66"/>
    </row>
    <row r="20" spans="1:7" x14ac:dyDescent="0.35">
      <c r="A20" s="37"/>
      <c r="B20" s="40"/>
      <c r="C20" s="39"/>
      <c r="D20" s="42"/>
      <c r="E20" s="21"/>
      <c r="F20" s="65"/>
      <c r="G20" s="66"/>
    </row>
    <row r="21" spans="1:7" x14ac:dyDescent="0.35">
      <c r="A21" s="37"/>
      <c r="B21" s="40"/>
      <c r="C21" s="39"/>
      <c r="D21" s="42"/>
      <c r="E21" s="21"/>
      <c r="F21" s="65"/>
      <c r="G21" s="66"/>
    </row>
    <row r="22" spans="1:7" x14ac:dyDescent="0.35">
      <c r="A22" s="37"/>
      <c r="B22" s="40"/>
      <c r="C22" s="39"/>
      <c r="D22" s="42"/>
      <c r="E22" s="21"/>
      <c r="F22" s="65"/>
      <c r="G22" s="66"/>
    </row>
    <row r="23" spans="1:7" x14ac:dyDescent="0.35">
      <c r="A23" s="37"/>
      <c r="B23" s="40"/>
      <c r="C23" s="39"/>
      <c r="D23" s="42"/>
      <c r="E23" s="21"/>
      <c r="F23" s="65"/>
      <c r="G23" s="66"/>
    </row>
    <row r="24" spans="1:7" x14ac:dyDescent="0.35">
      <c r="A24" s="37"/>
      <c r="B24" s="40"/>
      <c r="C24" s="39"/>
      <c r="D24" s="42"/>
      <c r="E24" s="21"/>
      <c r="F24" s="65"/>
      <c r="G24" s="66"/>
    </row>
    <row r="25" spans="1:7" x14ac:dyDescent="0.35">
      <c r="A25" s="37"/>
      <c r="B25" s="77"/>
      <c r="C25" s="88"/>
      <c r="D25" s="78"/>
      <c r="E25" s="85"/>
      <c r="F25" s="86"/>
      <c r="G25" s="87"/>
    </row>
    <row r="26" spans="1:7" ht="15" thickBot="1" x14ac:dyDescent="0.4">
      <c r="A26" s="254" t="s">
        <v>151</v>
      </c>
      <c r="B26" s="255"/>
      <c r="C26" s="255"/>
      <c r="D26" s="46"/>
      <c r="E26" s="46"/>
      <c r="F26" s="68"/>
      <c r="G26" s="69">
        <f>SUM(G13:G25)</f>
        <v>8900000</v>
      </c>
    </row>
  </sheetData>
  <mergeCells count="5">
    <mergeCell ref="A1:G1"/>
    <mergeCell ref="A3:G3"/>
    <mergeCell ref="A10:G10"/>
    <mergeCell ref="A12:G12"/>
    <mergeCell ref="A26:C26"/>
  </mergeCells>
  <pageMargins left="0.7" right="0.7" top="0.75" bottom="0.75" header="0.3" footer="0.3"/>
  <pageSetup paperSize="9" scale="83"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DFC240-07F8-4B57-B45E-B8092FEA5D39}">
  <sheetPr>
    <pageSetUpPr fitToPage="1"/>
  </sheetPr>
  <dimension ref="A1:G122"/>
  <sheetViews>
    <sheetView view="pageBreakPreview" topLeftCell="A117" zoomScale="85" zoomScaleNormal="100" zoomScaleSheetLayoutView="85" workbookViewId="0">
      <selection activeCell="C33" sqref="C33"/>
    </sheetView>
  </sheetViews>
  <sheetFormatPr defaultRowHeight="14.5" x14ac:dyDescent="0.35"/>
  <cols>
    <col min="1" max="1" width="5.26953125" customWidth="1"/>
    <col min="2" max="2" width="0" hidden="1" customWidth="1"/>
    <col min="3" max="3" width="54.81640625" customWidth="1"/>
    <col min="4" max="4" width="6.81640625" customWidth="1"/>
    <col min="5" max="5" width="7.1796875" customWidth="1"/>
    <col min="6" max="6" width="11.1796875" style="116" customWidth="1"/>
    <col min="7" max="7" width="16.54296875" style="53" customWidth="1"/>
  </cols>
  <sheetData>
    <row r="1" spans="1:7" ht="15" hidden="1" thickBot="1" x14ac:dyDescent="0.4">
      <c r="A1" s="244" t="s">
        <v>46</v>
      </c>
      <c r="B1" s="244"/>
      <c r="C1" s="244"/>
      <c r="D1" s="244"/>
      <c r="E1" s="244"/>
      <c r="F1" s="244"/>
      <c r="G1" s="244"/>
    </row>
    <row r="2" spans="1:7" ht="26.5" hidden="1" thickBot="1" x14ac:dyDescent="0.4">
      <c r="A2" s="24" t="s">
        <v>0</v>
      </c>
      <c r="B2" s="25" t="s">
        <v>1</v>
      </c>
      <c r="C2" s="25" t="s">
        <v>2</v>
      </c>
      <c r="D2" s="25" t="s">
        <v>3</v>
      </c>
      <c r="E2" s="25" t="s">
        <v>4</v>
      </c>
      <c r="F2" s="105" t="s">
        <v>5</v>
      </c>
      <c r="G2" s="60" t="s">
        <v>45</v>
      </c>
    </row>
    <row r="3" spans="1:7" ht="15" hidden="1" thickBot="1" x14ac:dyDescent="0.4">
      <c r="A3" s="245" t="s">
        <v>35</v>
      </c>
      <c r="B3" s="246"/>
      <c r="C3" s="246"/>
      <c r="D3" s="246"/>
      <c r="E3" s="246"/>
      <c r="F3" s="246"/>
      <c r="G3" s="247"/>
    </row>
    <row r="4" spans="1:7" ht="15" hidden="1" thickBot="1" x14ac:dyDescent="0.4">
      <c r="A4" s="26"/>
      <c r="B4" s="27" t="s">
        <v>9</v>
      </c>
      <c r="C4" s="28" t="s">
        <v>47</v>
      </c>
      <c r="D4" s="29"/>
      <c r="E4" s="29"/>
      <c r="F4" s="106"/>
      <c r="G4" s="61"/>
    </row>
    <row r="5" spans="1:7" ht="26.5" hidden="1" thickBot="1" x14ac:dyDescent="0.4">
      <c r="A5" s="26"/>
      <c r="B5" s="27" t="s">
        <v>48</v>
      </c>
      <c r="C5" s="27" t="s">
        <v>49</v>
      </c>
      <c r="D5" s="29"/>
      <c r="E5" s="29"/>
      <c r="F5" s="106"/>
      <c r="G5" s="61"/>
    </row>
    <row r="6" spans="1:7" ht="15" hidden="1" thickBot="1" x14ac:dyDescent="0.4">
      <c r="A6" s="26">
        <v>1</v>
      </c>
      <c r="B6" s="30"/>
      <c r="C6" s="30" t="s">
        <v>50</v>
      </c>
      <c r="D6" s="29" t="s">
        <v>14</v>
      </c>
      <c r="E6" s="29">
        <v>34</v>
      </c>
      <c r="F6" s="106"/>
      <c r="G6" s="61"/>
    </row>
    <row r="7" spans="1:7" ht="0.75" hidden="1" customHeight="1" x14ac:dyDescent="0.35">
      <c r="A7" s="26"/>
      <c r="B7" s="31" t="s">
        <v>51</v>
      </c>
      <c r="C7" s="32" t="s">
        <v>52</v>
      </c>
      <c r="D7" s="33"/>
      <c r="E7" s="29"/>
      <c r="F7" s="107"/>
      <c r="G7" s="61"/>
    </row>
    <row r="8" spans="1:7" ht="15" hidden="1" thickBot="1" x14ac:dyDescent="0.4">
      <c r="A8" s="26">
        <v>2</v>
      </c>
      <c r="B8" s="34"/>
      <c r="C8" s="34" t="s">
        <v>53</v>
      </c>
      <c r="D8" s="33" t="s">
        <v>54</v>
      </c>
      <c r="E8" s="35">
        <v>0</v>
      </c>
      <c r="F8" s="108"/>
      <c r="G8" s="61"/>
    </row>
    <row r="9" spans="1:7" ht="15" hidden="1" thickBot="1" x14ac:dyDescent="0.4">
      <c r="A9" s="26"/>
      <c r="B9" s="31" t="s">
        <v>55</v>
      </c>
      <c r="C9" s="32" t="s">
        <v>56</v>
      </c>
      <c r="D9" s="33"/>
      <c r="E9" s="36"/>
      <c r="F9" s="106"/>
      <c r="G9" s="61"/>
    </row>
    <row r="10" spans="1:7" x14ac:dyDescent="0.35">
      <c r="A10" s="248" t="s">
        <v>238</v>
      </c>
      <c r="B10" s="249"/>
      <c r="C10" s="249"/>
      <c r="D10" s="249"/>
      <c r="E10" s="249"/>
      <c r="F10" s="249"/>
      <c r="G10" s="250"/>
    </row>
    <row r="11" spans="1:7" ht="26" x14ac:dyDescent="0.35">
      <c r="A11" s="2" t="s">
        <v>0</v>
      </c>
      <c r="B11" s="121" t="s">
        <v>1</v>
      </c>
      <c r="C11" s="4" t="s">
        <v>2</v>
      </c>
      <c r="D11" s="4" t="s">
        <v>3</v>
      </c>
      <c r="E11" s="4" t="s">
        <v>4</v>
      </c>
      <c r="F11" s="47" t="s">
        <v>5</v>
      </c>
      <c r="G11" s="54" t="s">
        <v>45</v>
      </c>
    </row>
    <row r="12" spans="1:7" x14ac:dyDescent="0.35">
      <c r="A12" s="251" t="s">
        <v>35</v>
      </c>
      <c r="B12" s="252"/>
      <c r="C12" s="252"/>
      <c r="D12" s="252"/>
      <c r="E12" s="252"/>
      <c r="F12" s="252"/>
      <c r="G12" s="253"/>
    </row>
    <row r="13" spans="1:7" x14ac:dyDescent="0.35">
      <c r="A13" s="37"/>
      <c r="B13" s="20" t="s">
        <v>9</v>
      </c>
      <c r="C13" s="38" t="s">
        <v>47</v>
      </c>
      <c r="D13" s="21"/>
      <c r="E13" s="21"/>
      <c r="F13" s="109"/>
      <c r="G13" s="66"/>
    </row>
    <row r="14" spans="1:7" x14ac:dyDescent="0.35">
      <c r="A14" s="37"/>
      <c r="B14" s="20" t="s">
        <v>48</v>
      </c>
      <c r="C14" s="124" t="s">
        <v>239</v>
      </c>
      <c r="D14" s="21"/>
      <c r="E14" s="21"/>
      <c r="F14" s="109"/>
      <c r="G14" s="66"/>
    </row>
    <row r="15" spans="1:7" ht="58" x14ac:dyDescent="0.35">
      <c r="A15" s="37">
        <v>1</v>
      </c>
      <c r="B15" s="39"/>
      <c r="C15" s="128" t="s">
        <v>240</v>
      </c>
      <c r="D15" s="127" t="s">
        <v>66</v>
      </c>
      <c r="E15" s="21">
        <v>3270</v>
      </c>
      <c r="F15" s="109"/>
      <c r="G15" s="66">
        <f>E15*F15</f>
        <v>0</v>
      </c>
    </row>
    <row r="16" spans="1:7" ht="29" x14ac:dyDescent="0.35">
      <c r="A16" s="37">
        <v>2</v>
      </c>
      <c r="B16" s="39"/>
      <c r="C16" s="128" t="s">
        <v>241</v>
      </c>
      <c r="D16" s="127" t="s">
        <v>66</v>
      </c>
      <c r="E16" s="21">
        <v>3270</v>
      </c>
      <c r="F16" s="109"/>
      <c r="G16" s="66">
        <f>E16*F16</f>
        <v>0</v>
      </c>
    </row>
    <row r="17" spans="1:7" x14ac:dyDescent="0.35">
      <c r="A17" s="37"/>
      <c r="B17" s="40" t="s">
        <v>51</v>
      </c>
      <c r="C17" s="124" t="s">
        <v>242</v>
      </c>
      <c r="D17" s="123"/>
      <c r="E17" s="124"/>
      <c r="F17" s="125"/>
      <c r="G17" s="66"/>
    </row>
    <row r="18" spans="1:7" x14ac:dyDescent="0.35">
      <c r="A18" s="37">
        <v>2</v>
      </c>
      <c r="B18" s="23"/>
      <c r="C18" s="128"/>
      <c r="D18" s="127"/>
      <c r="E18" s="129"/>
      <c r="F18" s="130"/>
      <c r="G18" s="66"/>
    </row>
    <row r="19" spans="1:7" x14ac:dyDescent="0.35">
      <c r="A19" s="37"/>
      <c r="B19" s="40" t="s">
        <v>55</v>
      </c>
      <c r="C19" s="124" t="s">
        <v>243</v>
      </c>
      <c r="D19" s="123"/>
      <c r="E19" s="124"/>
      <c r="F19" s="125"/>
      <c r="G19" s="66"/>
    </row>
    <row r="20" spans="1:7" x14ac:dyDescent="0.35">
      <c r="A20" s="37">
        <v>3</v>
      </c>
      <c r="B20" s="43"/>
      <c r="C20" s="128"/>
      <c r="D20" s="127"/>
      <c r="E20" s="129"/>
      <c r="F20" s="130"/>
      <c r="G20" s="66"/>
    </row>
    <row r="21" spans="1:7" ht="29" x14ac:dyDescent="0.35">
      <c r="A21" s="37"/>
      <c r="B21" s="20" t="s">
        <v>9</v>
      </c>
      <c r="C21" s="128" t="s">
        <v>256</v>
      </c>
      <c r="D21" s="127" t="s">
        <v>14</v>
      </c>
      <c r="E21" s="131">
        <v>1200</v>
      </c>
      <c r="F21" s="109"/>
      <c r="G21" s="66">
        <f t="shared" ref="G21:G37" si="0">E21*F21</f>
        <v>0</v>
      </c>
    </row>
    <row r="22" spans="1:7" x14ac:dyDescent="0.35">
      <c r="A22" s="37"/>
      <c r="B22" s="20" t="s">
        <v>24</v>
      </c>
      <c r="C22" s="128"/>
      <c r="D22" s="127"/>
      <c r="E22" s="129"/>
      <c r="F22" s="109"/>
      <c r="G22" s="66"/>
    </row>
    <row r="23" spans="1:7" x14ac:dyDescent="0.35">
      <c r="A23" s="37">
        <v>4</v>
      </c>
      <c r="B23" s="39"/>
      <c r="C23" s="124" t="s">
        <v>244</v>
      </c>
      <c r="D23" s="123"/>
      <c r="E23" s="124"/>
      <c r="F23" s="109"/>
      <c r="G23" s="66"/>
    </row>
    <row r="24" spans="1:7" x14ac:dyDescent="0.35">
      <c r="A24" s="37"/>
      <c r="B24" s="45" t="s">
        <v>63</v>
      </c>
      <c r="C24" s="128"/>
      <c r="D24" s="127"/>
      <c r="E24" s="129"/>
      <c r="F24" s="109"/>
      <c r="G24" s="66"/>
    </row>
    <row r="25" spans="1:7" x14ac:dyDescent="0.35">
      <c r="A25" s="37"/>
      <c r="B25" s="45"/>
      <c r="C25" s="128" t="s">
        <v>245</v>
      </c>
      <c r="D25" s="127" t="s">
        <v>14</v>
      </c>
      <c r="E25" s="131">
        <f>E16</f>
        <v>3270</v>
      </c>
      <c r="F25" s="109"/>
      <c r="G25" s="66">
        <f t="shared" si="0"/>
        <v>0</v>
      </c>
    </row>
    <row r="26" spans="1:7" x14ac:dyDescent="0.35">
      <c r="A26" s="37">
        <v>5</v>
      </c>
      <c r="B26" s="45"/>
      <c r="C26" s="128"/>
      <c r="D26" s="127"/>
      <c r="E26" s="129"/>
      <c r="F26" s="109"/>
      <c r="G26" s="66"/>
    </row>
    <row r="27" spans="1:7" x14ac:dyDescent="0.35">
      <c r="A27" s="37">
        <v>6</v>
      </c>
      <c r="B27" s="45"/>
      <c r="C27" s="124" t="s">
        <v>246</v>
      </c>
      <c r="D27" s="123"/>
      <c r="E27" s="124"/>
      <c r="F27" s="109"/>
      <c r="G27" s="66"/>
    </row>
    <row r="28" spans="1:7" x14ac:dyDescent="0.35">
      <c r="A28" s="37"/>
      <c r="B28" s="45"/>
      <c r="C28" s="128"/>
      <c r="D28" s="127"/>
      <c r="E28" s="129"/>
      <c r="F28" s="109"/>
      <c r="G28" s="66"/>
    </row>
    <row r="29" spans="1:7" x14ac:dyDescent="0.35">
      <c r="A29" s="37"/>
      <c r="B29" s="45"/>
      <c r="C29" s="128" t="s">
        <v>247</v>
      </c>
      <c r="D29" s="127" t="s">
        <v>14</v>
      </c>
      <c r="E29" s="129">
        <v>39</v>
      </c>
      <c r="F29" s="109"/>
      <c r="G29" s="66">
        <f t="shared" si="0"/>
        <v>0</v>
      </c>
    </row>
    <row r="30" spans="1:7" x14ac:dyDescent="0.35">
      <c r="A30" s="37">
        <v>7</v>
      </c>
      <c r="B30" s="45"/>
      <c r="C30" s="128"/>
      <c r="D30" s="127"/>
      <c r="E30" s="129"/>
      <c r="F30" s="109"/>
      <c r="G30" s="66"/>
    </row>
    <row r="31" spans="1:7" x14ac:dyDescent="0.35">
      <c r="A31" s="37"/>
      <c r="B31" s="45"/>
      <c r="C31" s="124" t="s">
        <v>248</v>
      </c>
      <c r="D31" s="123"/>
      <c r="E31" s="124"/>
      <c r="F31" s="109"/>
      <c r="G31" s="66"/>
    </row>
    <row r="32" spans="1:7" x14ac:dyDescent="0.35">
      <c r="A32" s="37"/>
      <c r="B32" s="45" t="s">
        <v>64</v>
      </c>
      <c r="C32" s="128"/>
      <c r="D32" s="127"/>
      <c r="E32" s="129"/>
      <c r="F32" s="109"/>
      <c r="G32" s="66"/>
    </row>
    <row r="33" spans="1:7" ht="29" x14ac:dyDescent="0.35">
      <c r="A33" s="76">
        <v>8</v>
      </c>
      <c r="B33" s="77"/>
      <c r="C33" s="128" t="s">
        <v>249</v>
      </c>
      <c r="D33" s="127" t="s">
        <v>14</v>
      </c>
      <c r="E33" s="131">
        <f>E16</f>
        <v>3270</v>
      </c>
      <c r="F33" s="109"/>
      <c r="G33" s="66">
        <f t="shared" si="0"/>
        <v>0</v>
      </c>
    </row>
    <row r="34" spans="1:7" x14ac:dyDescent="0.35">
      <c r="A34" s="76">
        <v>9</v>
      </c>
      <c r="B34" s="77"/>
      <c r="C34" s="128"/>
      <c r="D34" s="127"/>
      <c r="E34" s="129"/>
      <c r="F34" s="109"/>
      <c r="G34" s="66"/>
    </row>
    <row r="35" spans="1:7" x14ac:dyDescent="0.35">
      <c r="A35" s="76"/>
      <c r="B35" s="88"/>
      <c r="C35" s="124" t="s">
        <v>250</v>
      </c>
      <c r="D35" s="123"/>
      <c r="E35" s="124"/>
      <c r="F35" s="109"/>
      <c r="G35" s="66"/>
    </row>
    <row r="36" spans="1:7" x14ac:dyDescent="0.35">
      <c r="A36" s="76"/>
      <c r="B36" s="45" t="s">
        <v>63</v>
      </c>
      <c r="C36" s="128"/>
      <c r="D36" s="127"/>
      <c r="E36" s="129"/>
      <c r="F36" s="109"/>
      <c r="G36" s="66"/>
    </row>
    <row r="37" spans="1:7" s="98" customFormat="1" ht="29" x14ac:dyDescent="0.35">
      <c r="A37" s="93"/>
      <c r="B37" s="94"/>
      <c r="C37" s="128" t="s">
        <v>251</v>
      </c>
      <c r="D37" s="127" t="s">
        <v>136</v>
      </c>
      <c r="E37" s="129">
        <v>1</v>
      </c>
      <c r="F37" s="109"/>
      <c r="G37" s="66">
        <f t="shared" si="0"/>
        <v>0</v>
      </c>
    </row>
    <row r="38" spans="1:7" x14ac:dyDescent="0.35">
      <c r="A38" s="76">
        <v>10</v>
      </c>
      <c r="B38" s="77"/>
      <c r="C38" s="128"/>
      <c r="D38" s="127"/>
      <c r="E38" s="129"/>
      <c r="F38" s="109"/>
      <c r="G38" s="66"/>
    </row>
    <row r="39" spans="1:7" x14ac:dyDescent="0.35">
      <c r="A39" s="76">
        <v>11</v>
      </c>
      <c r="B39" s="77"/>
      <c r="C39" s="124" t="s">
        <v>252</v>
      </c>
      <c r="D39" s="123"/>
      <c r="E39" s="124"/>
      <c r="F39" s="109"/>
      <c r="G39" s="66"/>
    </row>
    <row r="40" spans="1:7" x14ac:dyDescent="0.35">
      <c r="A40" s="76"/>
      <c r="B40" s="77"/>
      <c r="C40" s="128"/>
      <c r="D40" s="127"/>
      <c r="E40" s="129"/>
      <c r="F40" s="109"/>
      <c r="G40" s="66"/>
    </row>
    <row r="41" spans="1:7" ht="29" x14ac:dyDescent="0.35">
      <c r="A41" s="76"/>
      <c r="B41" s="77"/>
      <c r="C41" s="124" t="s">
        <v>253</v>
      </c>
      <c r="D41" s="123"/>
      <c r="E41" s="124"/>
      <c r="F41" s="109"/>
      <c r="G41" s="66"/>
    </row>
    <row r="42" spans="1:7" x14ac:dyDescent="0.35">
      <c r="A42" s="76">
        <v>12</v>
      </c>
      <c r="B42" s="77"/>
      <c r="C42" s="128"/>
      <c r="D42" s="127"/>
      <c r="E42" s="129"/>
      <c r="F42" s="109"/>
      <c r="G42" s="66"/>
    </row>
    <row r="43" spans="1:7" x14ac:dyDescent="0.35">
      <c r="A43" s="76"/>
      <c r="B43" s="45"/>
      <c r="C43" s="128" t="s">
        <v>255</v>
      </c>
      <c r="D43" s="127" t="s">
        <v>14</v>
      </c>
      <c r="E43" s="129">
        <v>600</v>
      </c>
      <c r="F43" s="109"/>
      <c r="G43" s="66">
        <f>E43*F43</f>
        <v>0</v>
      </c>
    </row>
    <row r="44" spans="1:7" x14ac:dyDescent="0.35">
      <c r="A44" s="76"/>
      <c r="B44" s="45" t="s">
        <v>64</v>
      </c>
      <c r="C44" s="128"/>
      <c r="D44" s="127"/>
      <c r="E44" s="129"/>
      <c r="F44" s="109"/>
      <c r="G44" s="66"/>
    </row>
    <row r="45" spans="1:7" ht="43.5" x14ac:dyDescent="0.35">
      <c r="A45" s="76">
        <v>13</v>
      </c>
      <c r="B45" s="77"/>
      <c r="C45" s="124" t="s">
        <v>254</v>
      </c>
      <c r="D45" s="123"/>
      <c r="E45" s="124"/>
      <c r="F45" s="109"/>
      <c r="G45" s="66"/>
    </row>
    <row r="46" spans="1:7" x14ac:dyDescent="0.35">
      <c r="A46" s="76">
        <v>14</v>
      </c>
      <c r="B46" s="77"/>
      <c r="C46" s="128"/>
      <c r="D46" s="127"/>
      <c r="E46" s="129"/>
      <c r="F46" s="109"/>
      <c r="G46" s="66"/>
    </row>
    <row r="47" spans="1:7" x14ac:dyDescent="0.35">
      <c r="A47" s="76"/>
      <c r="B47" s="77"/>
      <c r="C47" s="128" t="s">
        <v>257</v>
      </c>
      <c r="D47" s="127" t="s">
        <v>14</v>
      </c>
      <c r="E47" s="131">
        <f>E33</f>
        <v>3270</v>
      </c>
      <c r="F47" s="109"/>
      <c r="G47" s="66">
        <f>E47*F47</f>
        <v>0</v>
      </c>
    </row>
    <row r="48" spans="1:7" x14ac:dyDescent="0.35">
      <c r="A48" s="76"/>
      <c r="B48" s="77"/>
      <c r="C48" s="128"/>
      <c r="D48" s="174"/>
      <c r="E48" s="175"/>
      <c r="F48" s="113"/>
      <c r="G48" s="66"/>
    </row>
    <row r="49" spans="1:7" x14ac:dyDescent="0.35">
      <c r="A49" s="76"/>
      <c r="B49" s="77"/>
      <c r="C49" s="124" t="s">
        <v>258</v>
      </c>
      <c r="D49" s="174"/>
      <c r="E49" s="175"/>
      <c r="F49" s="113"/>
      <c r="G49" s="66"/>
    </row>
    <row r="50" spans="1:7" x14ac:dyDescent="0.35">
      <c r="A50" s="76"/>
      <c r="B50" s="77"/>
      <c r="C50" s="128"/>
      <c r="D50" s="174"/>
      <c r="E50" s="175"/>
      <c r="F50" s="113"/>
      <c r="G50" s="66"/>
    </row>
    <row r="51" spans="1:7" ht="29" x14ac:dyDescent="0.35">
      <c r="A51" s="76"/>
      <c r="B51" s="77"/>
      <c r="C51" s="124" t="s">
        <v>259</v>
      </c>
      <c r="D51" s="174"/>
      <c r="E51" s="175"/>
      <c r="F51" s="113"/>
      <c r="G51" s="66"/>
    </row>
    <row r="52" spans="1:7" x14ac:dyDescent="0.35">
      <c r="A52" s="76"/>
      <c r="B52" s="77"/>
      <c r="C52" s="124"/>
      <c r="D52" s="174"/>
      <c r="E52" s="175"/>
      <c r="F52" s="113"/>
      <c r="G52" s="66"/>
    </row>
    <row r="53" spans="1:7" ht="58" x14ac:dyDescent="0.35">
      <c r="A53" s="76"/>
      <c r="B53" s="77"/>
      <c r="C53" s="124" t="s">
        <v>260</v>
      </c>
      <c r="D53" s="123"/>
      <c r="E53" s="124"/>
      <c r="F53" s="125"/>
      <c r="G53" s="66"/>
    </row>
    <row r="54" spans="1:7" x14ac:dyDescent="0.35">
      <c r="A54" s="76"/>
      <c r="B54" s="77"/>
      <c r="C54" s="128"/>
      <c r="D54" s="127"/>
      <c r="E54" s="129"/>
      <c r="F54" s="130"/>
      <c r="G54" s="66"/>
    </row>
    <row r="55" spans="1:7" x14ac:dyDescent="0.35">
      <c r="A55" s="76"/>
      <c r="B55" s="77"/>
      <c r="C55" s="128" t="s">
        <v>261</v>
      </c>
      <c r="D55" s="127" t="s">
        <v>66</v>
      </c>
      <c r="E55" s="129">
        <v>435</v>
      </c>
      <c r="F55" s="109"/>
      <c r="G55" s="66">
        <f>E55*F55</f>
        <v>0</v>
      </c>
    </row>
    <row r="56" spans="1:7" x14ac:dyDescent="0.35">
      <c r="A56" s="76"/>
      <c r="B56" s="77"/>
      <c r="C56" s="128"/>
      <c r="D56" s="127"/>
      <c r="E56" s="129"/>
      <c r="F56" s="109"/>
      <c r="G56" s="66">
        <f t="shared" ref="G56:G119" si="1">E56*F56</f>
        <v>0</v>
      </c>
    </row>
    <row r="57" spans="1:7" ht="58" x14ac:dyDescent="0.35">
      <c r="A57" s="76"/>
      <c r="B57" s="77"/>
      <c r="C57" s="124" t="s">
        <v>262</v>
      </c>
      <c r="D57" s="123"/>
      <c r="E57" s="124"/>
      <c r="F57" s="109"/>
      <c r="G57" s="66">
        <f t="shared" si="1"/>
        <v>0</v>
      </c>
    </row>
    <row r="58" spans="1:7" x14ac:dyDescent="0.35">
      <c r="A58" s="76"/>
      <c r="B58" s="77"/>
      <c r="C58" s="128"/>
      <c r="D58" s="127"/>
      <c r="E58" s="129"/>
      <c r="F58" s="109"/>
      <c r="G58" s="66">
        <f t="shared" si="1"/>
        <v>0</v>
      </c>
    </row>
    <row r="59" spans="1:7" x14ac:dyDescent="0.35">
      <c r="A59" s="76"/>
      <c r="B59" s="77"/>
      <c r="C59" s="128" t="s">
        <v>261</v>
      </c>
      <c r="D59" s="127" t="s">
        <v>66</v>
      </c>
      <c r="E59" s="129">
        <v>22</v>
      </c>
      <c r="F59" s="109"/>
      <c r="G59" s="66">
        <f t="shared" si="1"/>
        <v>0</v>
      </c>
    </row>
    <row r="60" spans="1:7" x14ac:dyDescent="0.35">
      <c r="A60" s="76"/>
      <c r="B60" s="77"/>
      <c r="C60" s="128"/>
      <c r="D60" s="127"/>
      <c r="E60" s="129"/>
      <c r="F60" s="109"/>
      <c r="G60" s="66">
        <f t="shared" si="1"/>
        <v>0</v>
      </c>
    </row>
    <row r="61" spans="1:7" ht="58" x14ac:dyDescent="0.35">
      <c r="A61" s="76"/>
      <c r="B61" s="77"/>
      <c r="C61" s="124" t="s">
        <v>263</v>
      </c>
      <c r="D61" s="123"/>
      <c r="E61" s="124"/>
      <c r="F61" s="109"/>
      <c r="G61" s="66">
        <f t="shared" si="1"/>
        <v>0</v>
      </c>
    </row>
    <row r="62" spans="1:7" x14ac:dyDescent="0.35">
      <c r="A62" s="76"/>
      <c r="B62" s="77"/>
      <c r="C62" s="128"/>
      <c r="D62" s="127"/>
      <c r="E62" s="129"/>
      <c r="F62" s="109"/>
      <c r="G62" s="66">
        <f t="shared" si="1"/>
        <v>0</v>
      </c>
    </row>
    <row r="63" spans="1:7" x14ac:dyDescent="0.35">
      <c r="A63" s="76"/>
      <c r="B63" s="77"/>
      <c r="C63" s="128" t="s">
        <v>261</v>
      </c>
      <c r="D63" s="127" t="s">
        <v>66</v>
      </c>
      <c r="E63" s="131">
        <v>1775</v>
      </c>
      <c r="F63" s="109"/>
      <c r="G63" s="66">
        <f t="shared" si="1"/>
        <v>0</v>
      </c>
    </row>
    <row r="64" spans="1:7" x14ac:dyDescent="0.35">
      <c r="A64" s="76"/>
      <c r="B64" s="77"/>
      <c r="C64" s="128"/>
      <c r="D64" s="127"/>
      <c r="E64" s="129"/>
      <c r="F64" s="109"/>
      <c r="G64" s="66">
        <f t="shared" si="1"/>
        <v>0</v>
      </c>
    </row>
    <row r="65" spans="1:7" ht="58" x14ac:dyDescent="0.35">
      <c r="A65" s="76"/>
      <c r="B65" s="77"/>
      <c r="C65" s="124" t="s">
        <v>264</v>
      </c>
      <c r="D65" s="123"/>
      <c r="E65" s="124"/>
      <c r="F65" s="109"/>
      <c r="G65" s="66">
        <f t="shared" si="1"/>
        <v>0</v>
      </c>
    </row>
    <row r="66" spans="1:7" x14ac:dyDescent="0.35">
      <c r="A66" s="76"/>
      <c r="B66" s="77"/>
      <c r="C66" s="128"/>
      <c r="D66" s="127"/>
      <c r="E66" s="129"/>
      <c r="F66" s="109"/>
      <c r="G66" s="66">
        <f t="shared" si="1"/>
        <v>0</v>
      </c>
    </row>
    <row r="67" spans="1:7" x14ac:dyDescent="0.35">
      <c r="A67" s="76"/>
      <c r="B67" s="77"/>
      <c r="C67" s="128" t="s">
        <v>261</v>
      </c>
      <c r="D67" s="127" t="s">
        <v>66</v>
      </c>
      <c r="E67" s="129">
        <v>315</v>
      </c>
      <c r="F67" s="109"/>
      <c r="G67" s="66">
        <f t="shared" si="1"/>
        <v>0</v>
      </c>
    </row>
    <row r="68" spans="1:7" x14ac:dyDescent="0.35">
      <c r="A68" s="76"/>
      <c r="B68" s="77"/>
      <c r="C68" s="128"/>
      <c r="D68" s="127"/>
      <c r="E68" s="129"/>
      <c r="F68" s="109"/>
      <c r="G68" s="66"/>
    </row>
    <row r="69" spans="1:7" ht="58" x14ac:dyDescent="0.35">
      <c r="A69" s="76"/>
      <c r="B69" s="77"/>
      <c r="C69" s="124" t="s">
        <v>265</v>
      </c>
      <c r="D69" s="123"/>
      <c r="E69" s="124"/>
      <c r="F69" s="109"/>
      <c r="G69" s="66"/>
    </row>
    <row r="70" spans="1:7" x14ac:dyDescent="0.35">
      <c r="A70" s="76"/>
      <c r="B70" s="77"/>
      <c r="C70" s="128"/>
      <c r="D70" s="127"/>
      <c r="E70" s="129"/>
      <c r="F70" s="109"/>
      <c r="G70" s="66"/>
    </row>
    <row r="71" spans="1:7" x14ac:dyDescent="0.35">
      <c r="A71" s="76"/>
      <c r="B71" s="77"/>
      <c r="C71" s="128" t="s">
        <v>261</v>
      </c>
      <c r="D71" s="127" t="s">
        <v>66</v>
      </c>
      <c r="E71" s="129">
        <v>3</v>
      </c>
      <c r="F71" s="109"/>
      <c r="G71" s="66">
        <f t="shared" si="1"/>
        <v>0</v>
      </c>
    </row>
    <row r="72" spans="1:7" x14ac:dyDescent="0.35">
      <c r="A72" s="76"/>
      <c r="B72" s="77"/>
      <c r="C72" s="128"/>
      <c r="D72" s="127"/>
      <c r="E72" s="129"/>
      <c r="F72" s="109"/>
      <c r="G72" s="66">
        <f t="shared" si="1"/>
        <v>0</v>
      </c>
    </row>
    <row r="73" spans="1:7" ht="58" x14ac:dyDescent="0.35">
      <c r="A73" s="76"/>
      <c r="B73" s="77"/>
      <c r="C73" s="124" t="s">
        <v>266</v>
      </c>
      <c r="D73" s="123"/>
      <c r="E73" s="124"/>
      <c r="F73" s="109"/>
      <c r="G73" s="66"/>
    </row>
    <row r="74" spans="1:7" x14ac:dyDescent="0.35">
      <c r="A74" s="76"/>
      <c r="B74" s="77"/>
      <c r="C74" s="128"/>
      <c r="D74" s="127"/>
      <c r="E74" s="129"/>
      <c r="F74" s="109"/>
      <c r="G74" s="66"/>
    </row>
    <row r="75" spans="1:7" x14ac:dyDescent="0.35">
      <c r="A75" s="76"/>
      <c r="B75" s="77"/>
      <c r="C75" s="128" t="s">
        <v>267</v>
      </c>
      <c r="D75" s="127" t="s">
        <v>66</v>
      </c>
      <c r="E75" s="129">
        <v>289</v>
      </c>
      <c r="F75" s="109"/>
      <c r="G75" s="66">
        <f t="shared" si="1"/>
        <v>0</v>
      </c>
    </row>
    <row r="76" spans="1:7" x14ac:dyDescent="0.35">
      <c r="A76" s="76"/>
      <c r="B76" s="77"/>
      <c r="C76" s="128"/>
      <c r="D76" s="127"/>
      <c r="E76" s="129"/>
      <c r="F76" s="109"/>
      <c r="G76" s="66"/>
    </row>
    <row r="77" spans="1:7" x14ac:dyDescent="0.35">
      <c r="A77" s="76"/>
      <c r="B77" s="77"/>
      <c r="C77" s="124" t="s">
        <v>268</v>
      </c>
      <c r="D77" s="123"/>
      <c r="E77" s="124"/>
      <c r="F77" s="109"/>
      <c r="G77" s="66"/>
    </row>
    <row r="78" spans="1:7" x14ac:dyDescent="0.35">
      <c r="A78" s="76"/>
      <c r="B78" s="77"/>
      <c r="C78" s="128"/>
      <c r="D78" s="127"/>
      <c r="E78" s="129"/>
      <c r="F78" s="109"/>
      <c r="G78" s="66"/>
    </row>
    <row r="79" spans="1:7" x14ac:dyDescent="0.35">
      <c r="A79" s="76"/>
      <c r="B79" s="77"/>
      <c r="C79" s="124" t="s">
        <v>269</v>
      </c>
      <c r="D79" s="123"/>
      <c r="E79" s="124"/>
      <c r="F79" s="109"/>
      <c r="G79" s="66"/>
    </row>
    <row r="80" spans="1:7" x14ac:dyDescent="0.35">
      <c r="A80" s="76"/>
      <c r="B80" s="77"/>
      <c r="C80" s="128"/>
      <c r="D80" s="127"/>
      <c r="E80" s="131"/>
      <c r="F80" s="109"/>
      <c r="G80" s="66"/>
    </row>
    <row r="81" spans="1:7" ht="29" x14ac:dyDescent="0.35">
      <c r="A81" s="76"/>
      <c r="B81" s="77"/>
      <c r="C81" s="128" t="s">
        <v>270</v>
      </c>
      <c r="D81" s="127" t="s">
        <v>44</v>
      </c>
      <c r="E81" s="129">
        <v>205</v>
      </c>
      <c r="F81" s="109"/>
      <c r="G81" s="66">
        <f t="shared" si="1"/>
        <v>0</v>
      </c>
    </row>
    <row r="82" spans="1:7" x14ac:dyDescent="0.35">
      <c r="A82" s="76"/>
      <c r="B82" s="77"/>
      <c r="C82" s="128"/>
      <c r="D82" s="127"/>
      <c r="E82" s="129"/>
      <c r="F82" s="109"/>
      <c r="G82" s="66"/>
    </row>
    <row r="83" spans="1:7" ht="29" x14ac:dyDescent="0.35">
      <c r="A83" s="76"/>
      <c r="B83" s="77"/>
      <c r="C83" s="128" t="s">
        <v>271</v>
      </c>
      <c r="D83" s="127" t="s">
        <v>44</v>
      </c>
      <c r="E83" s="129">
        <v>230</v>
      </c>
      <c r="F83" s="109"/>
      <c r="G83" s="66">
        <f t="shared" si="1"/>
        <v>0</v>
      </c>
    </row>
    <row r="84" spans="1:7" x14ac:dyDescent="0.35">
      <c r="A84" s="76"/>
      <c r="B84" s="77"/>
      <c r="C84" s="128"/>
      <c r="D84" s="127"/>
      <c r="E84" s="129"/>
      <c r="F84" s="109"/>
      <c r="G84" s="66"/>
    </row>
    <row r="85" spans="1:7" ht="29" x14ac:dyDescent="0.35">
      <c r="A85" s="76"/>
      <c r="B85" s="77"/>
      <c r="C85" s="128" t="s">
        <v>272</v>
      </c>
      <c r="D85" s="127" t="s">
        <v>44</v>
      </c>
      <c r="E85" s="129">
        <v>230</v>
      </c>
      <c r="F85" s="109"/>
      <c r="G85" s="66">
        <f t="shared" si="1"/>
        <v>0</v>
      </c>
    </row>
    <row r="86" spans="1:7" x14ac:dyDescent="0.35">
      <c r="A86" s="76"/>
      <c r="B86" s="77"/>
      <c r="C86" s="128"/>
      <c r="D86" s="127"/>
      <c r="E86" s="129"/>
      <c r="F86" s="109"/>
      <c r="G86" s="66"/>
    </row>
    <row r="87" spans="1:7" x14ac:dyDescent="0.35">
      <c r="A87" s="76"/>
      <c r="B87" s="77"/>
      <c r="C87" s="176" t="s">
        <v>273</v>
      </c>
      <c r="D87" s="127" t="s">
        <v>44</v>
      </c>
      <c r="E87" s="129">
        <v>14</v>
      </c>
      <c r="F87" s="109"/>
      <c r="G87" s="66">
        <f t="shared" si="1"/>
        <v>0</v>
      </c>
    </row>
    <row r="88" spans="1:7" x14ac:dyDescent="0.35">
      <c r="A88" s="76"/>
      <c r="B88" s="77"/>
      <c r="C88" s="128"/>
      <c r="D88" s="127"/>
      <c r="E88" s="129"/>
      <c r="F88" s="109"/>
      <c r="G88" s="66"/>
    </row>
    <row r="89" spans="1:7" x14ac:dyDescent="0.35">
      <c r="A89" s="76"/>
      <c r="B89" s="77"/>
      <c r="C89" s="128" t="s">
        <v>274</v>
      </c>
      <c r="D89" s="127" t="s">
        <v>88</v>
      </c>
      <c r="E89" s="129">
        <v>2</v>
      </c>
      <c r="F89" s="109"/>
      <c r="G89" s="66">
        <f t="shared" si="1"/>
        <v>0</v>
      </c>
    </row>
    <row r="90" spans="1:7" x14ac:dyDescent="0.35">
      <c r="A90" s="76"/>
      <c r="B90" s="77"/>
      <c r="C90" s="128"/>
      <c r="D90" s="127"/>
      <c r="E90" s="129"/>
      <c r="F90" s="109"/>
      <c r="G90" s="66"/>
    </row>
    <row r="91" spans="1:7" x14ac:dyDescent="0.35">
      <c r="A91" s="76"/>
      <c r="B91" s="77"/>
      <c r="C91" s="128" t="s">
        <v>275</v>
      </c>
      <c r="D91" s="127" t="s">
        <v>88</v>
      </c>
      <c r="E91" s="129">
        <v>17</v>
      </c>
      <c r="F91" s="109"/>
      <c r="G91" s="66">
        <f t="shared" si="1"/>
        <v>0</v>
      </c>
    </row>
    <row r="92" spans="1:7" x14ac:dyDescent="0.35">
      <c r="A92" s="76"/>
      <c r="B92" s="77"/>
      <c r="C92" s="128"/>
      <c r="D92" s="127"/>
      <c r="E92" s="129"/>
      <c r="F92" s="109"/>
      <c r="G92" s="66"/>
    </row>
    <row r="93" spans="1:7" x14ac:dyDescent="0.35">
      <c r="A93" s="76"/>
      <c r="B93" s="77"/>
      <c r="C93" s="128" t="s">
        <v>276</v>
      </c>
      <c r="D93" s="127" t="s">
        <v>88</v>
      </c>
      <c r="E93" s="129">
        <v>24</v>
      </c>
      <c r="F93" s="109"/>
      <c r="G93" s="66">
        <f t="shared" si="1"/>
        <v>0</v>
      </c>
    </row>
    <row r="94" spans="1:7" x14ac:dyDescent="0.35">
      <c r="A94" s="76"/>
      <c r="B94" s="77"/>
      <c r="C94" s="128"/>
      <c r="D94" s="127"/>
      <c r="E94" s="129"/>
      <c r="F94" s="109"/>
      <c r="G94" s="66"/>
    </row>
    <row r="95" spans="1:7" x14ac:dyDescent="0.35">
      <c r="A95" s="76"/>
      <c r="B95" s="77"/>
      <c r="C95" s="128" t="s">
        <v>277</v>
      </c>
      <c r="D95" s="127" t="s">
        <v>88</v>
      </c>
      <c r="E95" s="129">
        <v>4</v>
      </c>
      <c r="F95" s="109"/>
      <c r="G95" s="66">
        <f t="shared" si="1"/>
        <v>0</v>
      </c>
    </row>
    <row r="96" spans="1:7" x14ac:dyDescent="0.35">
      <c r="A96" s="76"/>
      <c r="B96" s="77"/>
      <c r="C96" s="128"/>
      <c r="D96" s="127"/>
      <c r="E96" s="129"/>
      <c r="F96" s="109"/>
      <c r="G96" s="66"/>
    </row>
    <row r="97" spans="1:7" x14ac:dyDescent="0.35">
      <c r="A97" s="76"/>
      <c r="B97" s="77"/>
      <c r="C97" s="128" t="s">
        <v>278</v>
      </c>
      <c r="D97" s="127" t="s">
        <v>88</v>
      </c>
      <c r="E97" s="129">
        <v>2</v>
      </c>
      <c r="F97" s="109"/>
      <c r="G97" s="66">
        <f t="shared" si="1"/>
        <v>0</v>
      </c>
    </row>
    <row r="98" spans="1:7" x14ac:dyDescent="0.35">
      <c r="A98" s="76"/>
      <c r="B98" s="77"/>
      <c r="C98" s="128"/>
      <c r="D98" s="127"/>
      <c r="E98" s="129"/>
      <c r="F98" s="109"/>
      <c r="G98" s="66"/>
    </row>
    <row r="99" spans="1:7" x14ac:dyDescent="0.35">
      <c r="A99" s="76"/>
      <c r="B99" s="77"/>
      <c r="C99" s="128" t="s">
        <v>279</v>
      </c>
      <c r="D99" s="127" t="s">
        <v>88</v>
      </c>
      <c r="E99" s="129">
        <v>18</v>
      </c>
      <c r="F99" s="109"/>
      <c r="G99" s="66">
        <f t="shared" si="1"/>
        <v>0</v>
      </c>
    </row>
    <row r="100" spans="1:7" x14ac:dyDescent="0.35">
      <c r="A100" s="76"/>
      <c r="B100" s="77"/>
      <c r="C100" s="128"/>
      <c r="D100" s="127"/>
      <c r="E100" s="129"/>
      <c r="F100" s="109"/>
      <c r="G100" s="66"/>
    </row>
    <row r="101" spans="1:7" x14ac:dyDescent="0.35">
      <c r="A101" s="76"/>
      <c r="B101" s="77"/>
      <c r="C101" s="124" t="s">
        <v>280</v>
      </c>
      <c r="D101" s="123"/>
      <c r="E101" s="124"/>
      <c r="F101" s="109"/>
      <c r="G101" s="66"/>
    </row>
    <row r="102" spans="1:7" x14ac:dyDescent="0.35">
      <c r="A102" s="76"/>
      <c r="B102" s="77"/>
      <c r="C102" s="128"/>
      <c r="D102" s="127"/>
      <c r="E102" s="129"/>
      <c r="F102" s="109"/>
      <c r="G102" s="66"/>
    </row>
    <row r="103" spans="1:7" ht="43.5" x14ac:dyDescent="0.35">
      <c r="A103" s="76"/>
      <c r="B103" s="77"/>
      <c r="C103" s="128" t="s">
        <v>281</v>
      </c>
      <c r="D103" s="127" t="s">
        <v>88</v>
      </c>
      <c r="E103" s="129">
        <v>1</v>
      </c>
      <c r="F103" s="109"/>
      <c r="G103" s="66">
        <f t="shared" si="1"/>
        <v>0</v>
      </c>
    </row>
    <row r="104" spans="1:7" x14ac:dyDescent="0.35">
      <c r="A104" s="76"/>
      <c r="B104" s="77"/>
      <c r="C104" s="128"/>
      <c r="D104" s="127"/>
      <c r="E104" s="129"/>
      <c r="F104" s="109"/>
      <c r="G104" s="66"/>
    </row>
    <row r="105" spans="1:7" ht="43.5" x14ac:dyDescent="0.35">
      <c r="A105" s="76"/>
      <c r="B105" s="77"/>
      <c r="C105" s="128" t="s">
        <v>282</v>
      </c>
      <c r="D105" s="127" t="s">
        <v>88</v>
      </c>
      <c r="E105" s="129">
        <v>1</v>
      </c>
      <c r="F105" s="109"/>
      <c r="G105" s="66">
        <f t="shared" si="1"/>
        <v>0</v>
      </c>
    </row>
    <row r="106" spans="1:7" x14ac:dyDescent="0.35">
      <c r="A106" s="76"/>
      <c r="B106" s="77"/>
      <c r="C106" s="128"/>
      <c r="D106" s="174"/>
      <c r="E106" s="175"/>
      <c r="F106" s="113"/>
      <c r="G106" s="66"/>
    </row>
    <row r="107" spans="1:7" x14ac:dyDescent="0.35">
      <c r="A107" s="76"/>
      <c r="B107" s="77"/>
      <c r="C107" s="124" t="s">
        <v>283</v>
      </c>
      <c r="D107" s="123"/>
      <c r="E107" s="124"/>
      <c r="F107" s="125"/>
      <c r="G107" s="66"/>
    </row>
    <row r="108" spans="1:7" x14ac:dyDescent="0.35">
      <c r="A108" s="76"/>
      <c r="B108" s="77"/>
      <c r="C108" s="128"/>
      <c r="D108" s="127"/>
      <c r="E108" s="129"/>
      <c r="F108" s="130"/>
      <c r="G108" s="66"/>
    </row>
    <row r="109" spans="1:7" ht="29" x14ac:dyDescent="0.35">
      <c r="A109" s="76"/>
      <c r="B109" s="77"/>
      <c r="C109" s="124" t="s">
        <v>284</v>
      </c>
      <c r="D109" s="123"/>
      <c r="E109" s="124"/>
      <c r="F109" s="125"/>
      <c r="G109" s="66"/>
    </row>
    <row r="110" spans="1:7" x14ac:dyDescent="0.35">
      <c r="A110" s="76"/>
      <c r="B110" s="77"/>
      <c r="C110" s="128"/>
      <c r="D110" s="127"/>
      <c r="E110" s="129"/>
      <c r="F110" s="130"/>
      <c r="G110" s="66"/>
    </row>
    <row r="111" spans="1:7" ht="72.5" x14ac:dyDescent="0.35">
      <c r="A111" s="76"/>
      <c r="B111" s="77"/>
      <c r="C111" s="128" t="s">
        <v>285</v>
      </c>
      <c r="D111" s="127" t="s">
        <v>44</v>
      </c>
      <c r="E111" s="131">
        <f>1962*4</f>
        <v>7848</v>
      </c>
      <c r="F111" s="109"/>
      <c r="G111" s="66">
        <f t="shared" si="1"/>
        <v>0</v>
      </c>
    </row>
    <row r="112" spans="1:7" x14ac:dyDescent="0.35">
      <c r="A112" s="76"/>
      <c r="B112" s="77"/>
      <c r="C112" s="128"/>
      <c r="D112" s="127"/>
      <c r="E112" s="129"/>
      <c r="F112" s="109"/>
      <c r="G112" s="66">
        <f t="shared" si="1"/>
        <v>0</v>
      </c>
    </row>
    <row r="113" spans="1:7" ht="29" x14ac:dyDescent="0.35">
      <c r="A113" s="76"/>
      <c r="B113" s="77"/>
      <c r="C113" s="128" t="s">
        <v>286</v>
      </c>
      <c r="D113" s="127" t="s">
        <v>44</v>
      </c>
      <c r="E113" s="129">
        <f>2*195</f>
        <v>390</v>
      </c>
      <c r="F113" s="109"/>
      <c r="G113" s="66">
        <f t="shared" si="1"/>
        <v>0</v>
      </c>
    </row>
    <row r="114" spans="1:7" x14ac:dyDescent="0.35">
      <c r="A114" s="76"/>
      <c r="B114" s="77"/>
      <c r="C114" s="128"/>
      <c r="D114" s="127"/>
      <c r="E114" s="129"/>
      <c r="F114" s="109"/>
      <c r="G114" s="66">
        <f t="shared" si="1"/>
        <v>0</v>
      </c>
    </row>
    <row r="115" spans="1:7" x14ac:dyDescent="0.35">
      <c r="A115" s="76"/>
      <c r="B115" s="77"/>
      <c r="C115" s="124" t="s">
        <v>287</v>
      </c>
      <c r="D115" s="123"/>
      <c r="E115" s="124"/>
      <c r="F115" s="109"/>
      <c r="G115" s="66">
        <f t="shared" si="1"/>
        <v>0</v>
      </c>
    </row>
    <row r="116" spans="1:7" x14ac:dyDescent="0.35">
      <c r="A116" s="76"/>
      <c r="B116" s="77"/>
      <c r="C116" s="128"/>
      <c r="D116" s="127"/>
      <c r="E116" s="129"/>
      <c r="F116" s="109"/>
      <c r="G116" s="66">
        <f t="shared" si="1"/>
        <v>0</v>
      </c>
    </row>
    <row r="117" spans="1:7" ht="43.5" x14ac:dyDescent="0.35">
      <c r="A117" s="76"/>
      <c r="B117" s="77"/>
      <c r="C117" s="128" t="s">
        <v>288</v>
      </c>
      <c r="D117" s="127" t="s">
        <v>44</v>
      </c>
      <c r="E117" s="129">
        <v>96</v>
      </c>
      <c r="F117" s="109"/>
      <c r="G117" s="66">
        <f t="shared" si="1"/>
        <v>0</v>
      </c>
    </row>
    <row r="118" spans="1:7" x14ac:dyDescent="0.35">
      <c r="A118" s="76"/>
      <c r="B118" s="77"/>
      <c r="C118" s="128"/>
      <c r="D118" s="127"/>
      <c r="E118" s="129"/>
      <c r="F118" s="109"/>
      <c r="G118" s="66">
        <f t="shared" si="1"/>
        <v>0</v>
      </c>
    </row>
    <row r="119" spans="1:7" x14ac:dyDescent="0.35">
      <c r="A119" s="76"/>
      <c r="B119" s="77"/>
      <c r="C119" s="128" t="s">
        <v>289</v>
      </c>
      <c r="D119" s="127" t="s">
        <v>66</v>
      </c>
      <c r="E119" s="129">
        <v>31</v>
      </c>
      <c r="F119" s="109"/>
      <c r="G119" s="66">
        <f t="shared" si="1"/>
        <v>0</v>
      </c>
    </row>
    <row r="120" spans="1:7" x14ac:dyDescent="0.35">
      <c r="A120" s="76"/>
      <c r="B120" s="77"/>
      <c r="C120" s="128"/>
      <c r="D120" s="174"/>
      <c r="E120" s="175"/>
      <c r="F120" s="109"/>
      <c r="G120" s="66">
        <f t="shared" ref="G120" si="2">E120*F120</f>
        <v>0</v>
      </c>
    </row>
    <row r="121" spans="1:7" x14ac:dyDescent="0.35">
      <c r="A121" s="76"/>
      <c r="B121" s="77"/>
      <c r="C121" s="88"/>
      <c r="D121" s="78"/>
      <c r="E121" s="85"/>
      <c r="F121" s="113"/>
      <c r="G121" s="87"/>
    </row>
    <row r="122" spans="1:7" ht="15" customHeight="1" thickBot="1" x14ac:dyDescent="0.4">
      <c r="A122" s="278" t="s">
        <v>291</v>
      </c>
      <c r="B122" s="279"/>
      <c r="C122" s="280"/>
      <c r="D122" s="177"/>
      <c r="E122" s="177"/>
      <c r="F122" s="115"/>
      <c r="G122" s="69">
        <f>SUM(G13:G121)</f>
        <v>0</v>
      </c>
    </row>
  </sheetData>
  <mergeCells count="5">
    <mergeCell ref="A1:G1"/>
    <mergeCell ref="A3:G3"/>
    <mergeCell ref="A10:G10"/>
    <mergeCell ref="A12:G12"/>
    <mergeCell ref="A122:C122"/>
  </mergeCells>
  <pageMargins left="0.7" right="0.7" top="0.75" bottom="0.75" header="0.3" footer="0.3"/>
  <pageSetup paperSize="9" scale="8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BA16D0-3A81-4D6C-AF0F-2BA0AF2DEDBC}">
  <sheetPr>
    <pageSetUpPr fitToPage="1"/>
  </sheetPr>
  <dimension ref="A1:G26"/>
  <sheetViews>
    <sheetView tabSelected="1" view="pageBreakPreview" topLeftCell="A14" zoomScale="85" zoomScaleNormal="100" zoomScaleSheetLayoutView="85" workbookViewId="0">
      <selection activeCell="C17" sqref="C17"/>
    </sheetView>
  </sheetViews>
  <sheetFormatPr defaultRowHeight="14.5" x14ac:dyDescent="0.35"/>
  <cols>
    <col min="1" max="1" width="5.26953125" style="182" customWidth="1"/>
    <col min="2" max="2" width="0" style="182" hidden="1" customWidth="1"/>
    <col min="3" max="3" width="54.81640625" style="182" customWidth="1"/>
    <col min="4" max="4" width="6.81640625" style="182" customWidth="1"/>
    <col min="5" max="5" width="7.1796875" style="181" customWidth="1"/>
    <col min="6" max="6" width="11.1796875" style="116" customWidth="1"/>
    <col min="7" max="7" width="16.54296875" style="233" customWidth="1"/>
    <col min="8" max="16384" width="8.7265625" style="182"/>
  </cols>
  <sheetData>
    <row r="1" spans="1:7" ht="15" hidden="1" thickBot="1" x14ac:dyDescent="0.4">
      <c r="A1" s="284" t="s">
        <v>46</v>
      </c>
      <c r="B1" s="284"/>
      <c r="C1" s="284"/>
      <c r="D1" s="284"/>
      <c r="E1" s="284"/>
      <c r="F1" s="284"/>
      <c r="G1" s="284"/>
    </row>
    <row r="2" spans="1:7" ht="29.5" hidden="1" thickBot="1" x14ac:dyDescent="0.4">
      <c r="A2" s="183" t="s">
        <v>0</v>
      </c>
      <c r="B2" s="184" t="s">
        <v>1</v>
      </c>
      <c r="C2" s="184" t="s">
        <v>2</v>
      </c>
      <c r="D2" s="184" t="s">
        <v>3</v>
      </c>
      <c r="E2" s="185" t="s">
        <v>4</v>
      </c>
      <c r="F2" s="186" t="s">
        <v>5</v>
      </c>
      <c r="G2" s="187" t="s">
        <v>45</v>
      </c>
    </row>
    <row r="3" spans="1:7" ht="15" hidden="1" thickBot="1" x14ac:dyDescent="0.4">
      <c r="A3" s="285" t="s">
        <v>35</v>
      </c>
      <c r="B3" s="286"/>
      <c r="C3" s="286"/>
      <c r="D3" s="286"/>
      <c r="E3" s="286"/>
      <c r="F3" s="286"/>
      <c r="G3" s="287"/>
    </row>
    <row r="4" spans="1:7" ht="15" hidden="1" thickBot="1" x14ac:dyDescent="0.4">
      <c r="A4" s="188"/>
      <c r="B4" s="189" t="s">
        <v>9</v>
      </c>
      <c r="C4" s="190" t="s">
        <v>303</v>
      </c>
      <c r="D4" s="191"/>
      <c r="E4" s="192"/>
      <c r="F4" s="193"/>
      <c r="G4" s="194"/>
    </row>
    <row r="5" spans="1:7" ht="44" hidden="1" thickBot="1" x14ac:dyDescent="0.4">
      <c r="A5" s="188"/>
      <c r="B5" s="189" t="s">
        <v>48</v>
      </c>
      <c r="C5" s="189" t="s">
        <v>49</v>
      </c>
      <c r="D5" s="191"/>
      <c r="E5" s="192"/>
      <c r="F5" s="193"/>
      <c r="G5" s="194"/>
    </row>
    <row r="6" spans="1:7" ht="15" hidden="1" thickBot="1" x14ac:dyDescent="0.4">
      <c r="A6" s="188">
        <v>1</v>
      </c>
      <c r="B6" s="195"/>
      <c r="C6" s="195" t="s">
        <v>50</v>
      </c>
      <c r="D6" s="191" t="s">
        <v>14</v>
      </c>
      <c r="E6" s="192">
        <v>34</v>
      </c>
      <c r="F6" s="193"/>
      <c r="G6" s="194"/>
    </row>
    <row r="7" spans="1:7" ht="0.75" hidden="1" customHeight="1" x14ac:dyDescent="0.35">
      <c r="A7" s="188"/>
      <c r="B7" s="196" t="s">
        <v>51</v>
      </c>
      <c r="C7" s="197" t="s">
        <v>52</v>
      </c>
      <c r="D7" s="198"/>
      <c r="E7" s="192"/>
      <c r="F7" s="199"/>
      <c r="G7" s="194"/>
    </row>
    <row r="8" spans="1:7" ht="15" hidden="1" thickBot="1" x14ac:dyDescent="0.4">
      <c r="A8" s="188">
        <v>2</v>
      </c>
      <c r="B8" s="200"/>
      <c r="C8" s="200" t="s">
        <v>53</v>
      </c>
      <c r="D8" s="198" t="s">
        <v>54</v>
      </c>
      <c r="E8" s="181">
        <v>0</v>
      </c>
      <c r="F8" s="201"/>
      <c r="G8" s="194"/>
    </row>
    <row r="9" spans="1:7" ht="15" hidden="1" thickBot="1" x14ac:dyDescent="0.4">
      <c r="A9" s="188"/>
      <c r="B9" s="196" t="s">
        <v>55</v>
      </c>
      <c r="C9" s="197" t="s">
        <v>56</v>
      </c>
      <c r="D9" s="198"/>
      <c r="E9" s="202"/>
      <c r="F9" s="193"/>
      <c r="G9" s="194"/>
    </row>
    <row r="10" spans="1:7" x14ac:dyDescent="0.35">
      <c r="A10" s="288" t="s">
        <v>302</v>
      </c>
      <c r="B10" s="289"/>
      <c r="C10" s="289"/>
      <c r="D10" s="289"/>
      <c r="E10" s="289"/>
      <c r="F10" s="289"/>
      <c r="G10" s="290"/>
    </row>
    <row r="11" spans="1:7" ht="29" x14ac:dyDescent="0.35">
      <c r="A11" s="203" t="s">
        <v>0</v>
      </c>
      <c r="B11" s="204" t="s">
        <v>1</v>
      </c>
      <c r="C11" s="205" t="s">
        <v>2</v>
      </c>
      <c r="D11" s="205" t="s">
        <v>3</v>
      </c>
      <c r="E11" s="205" t="s">
        <v>4</v>
      </c>
      <c r="F11" s="206" t="s">
        <v>5</v>
      </c>
      <c r="G11" s="207" t="s">
        <v>45</v>
      </c>
    </row>
    <row r="12" spans="1:7" x14ac:dyDescent="0.35">
      <c r="A12" s="291"/>
      <c r="B12" s="292"/>
      <c r="C12" s="292"/>
      <c r="D12" s="292"/>
      <c r="E12" s="292"/>
      <c r="F12" s="292"/>
      <c r="G12" s="293"/>
    </row>
    <row r="13" spans="1:7" ht="28.5" customHeight="1" x14ac:dyDescent="0.35">
      <c r="A13" s="208"/>
      <c r="B13" s="209"/>
      <c r="C13" s="210"/>
      <c r="D13" s="211"/>
      <c r="E13" s="212"/>
      <c r="F13" s="213"/>
      <c r="G13" s="214"/>
    </row>
    <row r="14" spans="1:7" ht="104.5" customHeight="1" x14ac:dyDescent="0.35">
      <c r="A14" s="208"/>
      <c r="B14" s="215"/>
      <c r="C14" s="234" t="s">
        <v>304</v>
      </c>
      <c r="D14" s="216"/>
      <c r="E14" s="178"/>
      <c r="F14" s="217"/>
      <c r="G14" s="218"/>
    </row>
    <row r="15" spans="1:7" ht="25" customHeight="1" x14ac:dyDescent="0.35">
      <c r="A15" s="208">
        <v>1</v>
      </c>
      <c r="B15" s="219"/>
      <c r="C15" s="235" t="s">
        <v>293</v>
      </c>
      <c r="D15" s="236"/>
      <c r="E15" s="178"/>
      <c r="F15" s="217"/>
      <c r="G15" s="218"/>
    </row>
    <row r="16" spans="1:7" ht="102" customHeight="1" x14ac:dyDescent="0.35">
      <c r="A16" s="208">
        <v>1.1000000000000001</v>
      </c>
      <c r="B16" s="219"/>
      <c r="C16" s="237" t="s">
        <v>294</v>
      </c>
      <c r="D16" s="294" t="s">
        <v>295</v>
      </c>
      <c r="E16" s="216">
        <v>1</v>
      </c>
      <c r="F16" s="297"/>
      <c r="G16" s="220">
        <v>785000</v>
      </c>
    </row>
    <row r="17" spans="1:7" ht="51" customHeight="1" x14ac:dyDescent="0.35">
      <c r="A17" s="208">
        <v>1.2</v>
      </c>
      <c r="B17" s="221"/>
      <c r="C17" s="236" t="s">
        <v>296</v>
      </c>
      <c r="D17" s="238" t="s">
        <v>297</v>
      </c>
      <c r="E17" s="178">
        <v>1</v>
      </c>
      <c r="F17" s="239">
        <v>0.05</v>
      </c>
      <c r="G17" s="218"/>
    </row>
    <row r="18" spans="1:7" ht="51" customHeight="1" x14ac:dyDescent="0.35">
      <c r="A18" s="208">
        <v>1.3</v>
      </c>
      <c r="B18" s="222"/>
      <c r="C18" s="236" t="s">
        <v>298</v>
      </c>
      <c r="D18" s="238" t="s">
        <v>297</v>
      </c>
      <c r="E18" s="179">
        <v>1</v>
      </c>
      <c r="F18" s="239">
        <v>0.05</v>
      </c>
      <c r="G18" s="218"/>
    </row>
    <row r="19" spans="1:7" x14ac:dyDescent="0.35">
      <c r="A19" s="208"/>
      <c r="B19" s="221"/>
      <c r="C19" s="236"/>
      <c r="D19" s="238"/>
      <c r="E19" s="178"/>
      <c r="F19" s="240"/>
      <c r="G19" s="218"/>
    </row>
    <row r="20" spans="1:7" ht="47.25" customHeight="1" x14ac:dyDescent="0.35">
      <c r="A20" s="208">
        <v>2</v>
      </c>
      <c r="B20" s="223"/>
      <c r="C20" s="235" t="s">
        <v>299</v>
      </c>
      <c r="D20" s="238"/>
      <c r="E20" s="179"/>
      <c r="F20" s="240"/>
      <c r="G20" s="218"/>
    </row>
    <row r="21" spans="1:7" ht="60" customHeight="1" x14ac:dyDescent="0.35">
      <c r="A21" s="208">
        <v>2.1</v>
      </c>
      <c r="B21" s="215"/>
      <c r="C21" s="236" t="s">
        <v>300</v>
      </c>
      <c r="D21" s="238"/>
      <c r="E21" s="180"/>
      <c r="F21" s="240"/>
      <c r="G21" s="240"/>
    </row>
    <row r="22" spans="1:7" ht="129" customHeight="1" x14ac:dyDescent="0.35">
      <c r="A22" s="208"/>
      <c r="B22" s="215"/>
      <c r="C22" s="237" t="s">
        <v>301</v>
      </c>
      <c r="D22" s="294" t="s">
        <v>295</v>
      </c>
      <c r="E22" s="295">
        <v>1</v>
      </c>
      <c r="F22" s="296"/>
      <c r="G22" s="220">
        <v>812000</v>
      </c>
    </row>
    <row r="23" spans="1:7" ht="49.5" customHeight="1" x14ac:dyDescent="0.35">
      <c r="A23" s="208">
        <v>2.2000000000000002</v>
      </c>
      <c r="B23" s="219"/>
      <c r="C23" s="236" t="s">
        <v>296</v>
      </c>
      <c r="D23" s="238" t="s">
        <v>297</v>
      </c>
      <c r="E23" s="178">
        <v>1</v>
      </c>
      <c r="F23" s="239">
        <v>0.05</v>
      </c>
      <c r="G23" s="218"/>
    </row>
    <row r="24" spans="1:7" ht="49.5" customHeight="1" x14ac:dyDescent="0.35">
      <c r="A24" s="208">
        <v>2.2999999999999998</v>
      </c>
      <c r="B24" s="224"/>
      <c r="C24" s="236" t="s">
        <v>298</v>
      </c>
      <c r="D24" s="238" t="s">
        <v>297</v>
      </c>
      <c r="E24" s="179">
        <v>1</v>
      </c>
      <c r="F24" s="239">
        <v>0.05</v>
      </c>
      <c r="G24" s="218"/>
    </row>
    <row r="25" spans="1:7" ht="28.5" customHeight="1" x14ac:dyDescent="0.35">
      <c r="A25" s="208"/>
      <c r="B25" s="225"/>
      <c r="C25" s="226"/>
      <c r="D25" s="227"/>
      <c r="E25" s="180"/>
      <c r="F25" s="217"/>
      <c r="G25" s="228"/>
    </row>
    <row r="26" spans="1:7" ht="15" customHeight="1" thickBot="1" x14ac:dyDescent="0.4">
      <c r="A26" s="281" t="s">
        <v>291</v>
      </c>
      <c r="B26" s="282"/>
      <c r="C26" s="283"/>
      <c r="D26" s="229"/>
      <c r="E26" s="230"/>
      <c r="F26" s="231"/>
      <c r="G26" s="232">
        <f>SUM(G13:G25)</f>
        <v>1597000</v>
      </c>
    </row>
  </sheetData>
  <mergeCells count="5">
    <mergeCell ref="A26:C26"/>
    <mergeCell ref="A1:G1"/>
    <mergeCell ref="A3:G3"/>
    <mergeCell ref="A10:G10"/>
    <mergeCell ref="A12:G12"/>
  </mergeCells>
  <pageMargins left="0.7" right="0.7" top="0.75" bottom="0.75" header="0.3" footer="0.3"/>
  <pageSetup paperSize="9" scale="85"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D25"/>
  <sheetViews>
    <sheetView view="pageBreakPreview" topLeftCell="A10" zoomScaleNormal="100" zoomScaleSheetLayoutView="100" workbookViewId="0">
      <selection activeCell="B29" sqref="B29"/>
    </sheetView>
  </sheetViews>
  <sheetFormatPr defaultRowHeight="14.5" x14ac:dyDescent="0.35"/>
  <cols>
    <col min="1" max="1" width="13" customWidth="1"/>
    <col min="2" max="2" width="52.26953125" customWidth="1"/>
    <col min="3" max="3" width="11.453125" customWidth="1"/>
    <col min="4" max="4" width="16.54296875" style="53" customWidth="1"/>
  </cols>
  <sheetData>
    <row r="1" spans="1:4" ht="15" hidden="1" thickBot="1" x14ac:dyDescent="0.4">
      <c r="A1" s="244" t="s">
        <v>46</v>
      </c>
      <c r="B1" s="244"/>
      <c r="C1" s="244"/>
      <c r="D1" s="244"/>
    </row>
    <row r="2" spans="1:4" ht="15" hidden="1" thickBot="1" x14ac:dyDescent="0.4">
      <c r="A2" s="24" t="s">
        <v>0</v>
      </c>
      <c r="B2" s="25" t="s">
        <v>2</v>
      </c>
      <c r="C2" s="25" t="s">
        <v>3</v>
      </c>
      <c r="D2" s="60" t="s">
        <v>45</v>
      </c>
    </row>
    <row r="3" spans="1:4" ht="15" hidden="1" thickBot="1" x14ac:dyDescent="0.4">
      <c r="A3" s="245" t="s">
        <v>35</v>
      </c>
      <c r="B3" s="246"/>
      <c r="C3" s="246"/>
      <c r="D3" s="247"/>
    </row>
    <row r="4" spans="1:4" ht="15" hidden="1" thickBot="1" x14ac:dyDescent="0.4">
      <c r="A4" s="26"/>
      <c r="B4" s="28" t="s">
        <v>47</v>
      </c>
      <c r="C4" s="29"/>
      <c r="D4" s="61"/>
    </row>
    <row r="5" spans="1:4" ht="39.5" hidden="1" thickBot="1" x14ac:dyDescent="0.4">
      <c r="A5" s="26"/>
      <c r="B5" s="27" t="s">
        <v>49</v>
      </c>
      <c r="C5" s="29"/>
      <c r="D5" s="61"/>
    </row>
    <row r="6" spans="1:4" ht="15" hidden="1" thickBot="1" x14ac:dyDescent="0.4">
      <c r="A6" s="26">
        <v>1</v>
      </c>
      <c r="B6" s="30" t="s">
        <v>50</v>
      </c>
      <c r="C6" s="29" t="s">
        <v>14</v>
      </c>
      <c r="D6" s="61"/>
    </row>
    <row r="7" spans="1:4" ht="0.75" hidden="1" customHeight="1" x14ac:dyDescent="0.4">
      <c r="A7" s="26"/>
      <c r="B7" s="32" t="s">
        <v>52</v>
      </c>
      <c r="C7" s="33"/>
      <c r="D7" s="61"/>
    </row>
    <row r="8" spans="1:4" ht="15" hidden="1" thickBot="1" x14ac:dyDescent="0.4">
      <c r="A8" s="26">
        <v>2</v>
      </c>
      <c r="B8" s="34" t="s">
        <v>53</v>
      </c>
      <c r="C8" s="33" t="s">
        <v>54</v>
      </c>
      <c r="D8" s="61"/>
    </row>
    <row r="9" spans="1:4" ht="15" hidden="1" thickBot="1" x14ac:dyDescent="0.4">
      <c r="A9" s="26"/>
      <c r="B9" s="32" t="s">
        <v>56</v>
      </c>
      <c r="C9" s="33"/>
      <c r="D9" s="61"/>
    </row>
    <row r="10" spans="1:4" x14ac:dyDescent="0.35">
      <c r="A10" s="248" t="s">
        <v>145</v>
      </c>
      <c r="B10" s="249"/>
      <c r="C10" s="249"/>
      <c r="D10" s="250"/>
    </row>
    <row r="11" spans="1:4" x14ac:dyDescent="0.35">
      <c r="A11" s="2" t="s">
        <v>205</v>
      </c>
      <c r="B11" s="4" t="s">
        <v>2</v>
      </c>
      <c r="C11" s="4"/>
      <c r="D11" s="54" t="s">
        <v>45</v>
      </c>
    </row>
    <row r="12" spans="1:4" x14ac:dyDescent="0.35">
      <c r="A12" s="119">
        <v>1</v>
      </c>
      <c r="B12" s="39" t="s">
        <v>146</v>
      </c>
      <c r="C12" s="21"/>
      <c r="D12" s="66">
        <f>+'Section 1 - P&amp;G'!F25</f>
        <v>0</v>
      </c>
    </row>
    <row r="13" spans="1:4" x14ac:dyDescent="0.35">
      <c r="A13" s="119">
        <v>2</v>
      </c>
      <c r="B13" s="39" t="s">
        <v>89</v>
      </c>
      <c r="C13" s="21"/>
      <c r="D13" s="66">
        <f>+'Section 2 - Earthworks'!G91</f>
        <v>0</v>
      </c>
    </row>
    <row r="14" spans="1:4" x14ac:dyDescent="0.35">
      <c r="A14" s="119">
        <v>3</v>
      </c>
      <c r="B14" s="39" t="s">
        <v>90</v>
      </c>
      <c r="C14" s="21"/>
      <c r="D14" s="66">
        <f>+'Section 3 - Concrete Abutments'!G55</f>
        <v>0</v>
      </c>
    </row>
    <row r="15" spans="1:4" x14ac:dyDescent="0.35">
      <c r="A15" s="119">
        <v>4</v>
      </c>
      <c r="B15" s="39" t="s">
        <v>147</v>
      </c>
      <c r="C15" s="42"/>
      <c r="D15" s="66">
        <f>+'Section 4 - Gabion'!G53</f>
        <v>0</v>
      </c>
    </row>
    <row r="16" spans="1:4" x14ac:dyDescent="0.35">
      <c r="A16" s="119">
        <v>5</v>
      </c>
      <c r="B16" s="39" t="s">
        <v>148</v>
      </c>
      <c r="C16" s="42"/>
      <c r="D16" s="66">
        <f>+'Section 5 - Piling'!G78</f>
        <v>0</v>
      </c>
    </row>
    <row r="17" spans="1:4" x14ac:dyDescent="0.35">
      <c r="A17" s="119">
        <v>6</v>
      </c>
      <c r="B17" s="39" t="s">
        <v>313</v>
      </c>
      <c r="C17" s="42"/>
      <c r="D17" s="66">
        <f>+'Section 6 - PrefabricatedBridge'!G26</f>
        <v>8900000</v>
      </c>
    </row>
    <row r="18" spans="1:4" x14ac:dyDescent="0.35">
      <c r="A18" s="119">
        <v>7</v>
      </c>
      <c r="B18" s="39" t="s">
        <v>290</v>
      </c>
      <c r="C18" s="42"/>
      <c r="D18" s="66">
        <f>'Section 7 - Roads (2)'!G122</f>
        <v>0</v>
      </c>
    </row>
    <row r="19" spans="1:4" x14ac:dyDescent="0.35">
      <c r="A19" s="119">
        <v>8</v>
      </c>
      <c r="B19" s="39" t="s">
        <v>305</v>
      </c>
      <c r="C19" s="42"/>
      <c r="D19" s="66">
        <f>'Contract Participation Goals '!G26</f>
        <v>1597000</v>
      </c>
    </row>
    <row r="20" spans="1:4" x14ac:dyDescent="0.35">
      <c r="A20" s="37"/>
      <c r="B20" s="39"/>
      <c r="C20" s="43" t="s">
        <v>307</v>
      </c>
      <c r="D20" s="118">
        <f>SUM(D12:D18)</f>
        <v>8900000</v>
      </c>
    </row>
    <row r="21" spans="1:4" x14ac:dyDescent="0.35">
      <c r="A21" s="37"/>
      <c r="B21" s="39"/>
      <c r="C21" s="43"/>
      <c r="D21" s="118"/>
    </row>
    <row r="22" spans="1:4" ht="52" x14ac:dyDescent="0.35">
      <c r="A22" s="37"/>
      <c r="B22" s="134" t="s">
        <v>306</v>
      </c>
      <c r="C22" s="42"/>
      <c r="D22" s="66">
        <f>5%*D20</f>
        <v>445000</v>
      </c>
    </row>
    <row r="23" spans="1:4" x14ac:dyDescent="0.35">
      <c r="A23" s="37"/>
      <c r="B23" s="134"/>
      <c r="C23" s="43" t="s">
        <v>309</v>
      </c>
      <c r="D23" s="118">
        <f>SUM(D22,D20)</f>
        <v>9345000</v>
      </c>
    </row>
    <row r="24" spans="1:4" x14ac:dyDescent="0.35">
      <c r="A24" s="76"/>
      <c r="B24" s="241" t="s">
        <v>308</v>
      </c>
      <c r="C24" s="242"/>
      <c r="D24" s="243"/>
    </row>
    <row r="25" spans="1:4" ht="15" thickBot="1" x14ac:dyDescent="0.4">
      <c r="A25" s="254" t="s">
        <v>310</v>
      </c>
      <c r="B25" s="255"/>
      <c r="C25" s="46"/>
      <c r="D25" s="69">
        <f>D23</f>
        <v>9345000</v>
      </c>
    </row>
  </sheetData>
  <mergeCells count="4">
    <mergeCell ref="A1:D1"/>
    <mergeCell ref="A3:D3"/>
    <mergeCell ref="A10:D10"/>
    <mergeCell ref="A25:B25"/>
  </mergeCells>
  <pageMargins left="0.7" right="0.7" top="0.75" bottom="0.75" header="0.3" footer="0.3"/>
  <pageSetup paperSize="9" scale="9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7704B92C4DB9246A0937DD8A853ED9F" ma:contentTypeVersion="15" ma:contentTypeDescription="Create a new document." ma:contentTypeScope="" ma:versionID="41d444d08d5fdbcafb3304a012965c59">
  <xsd:schema xmlns:xsd="http://www.w3.org/2001/XMLSchema" xmlns:xs="http://www.w3.org/2001/XMLSchema" xmlns:p="http://schemas.microsoft.com/office/2006/metadata/properties" xmlns:ns3="153b17b4-01d3-406b-94bd-65bddd3a259e" xmlns:ns4="bd31b507-d18a-42da-9f0e-cc612d1558f6" targetNamespace="http://schemas.microsoft.com/office/2006/metadata/properties" ma:root="true" ma:fieldsID="83cbe1c01516606ff4df3a261fc9a2fa" ns3:_="" ns4:_="">
    <xsd:import namespace="153b17b4-01d3-406b-94bd-65bddd3a259e"/>
    <xsd:import namespace="bd31b507-d18a-42da-9f0e-cc612d1558f6"/>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MediaServiceLocation" minOccurs="0"/>
                <xsd:element ref="ns4:MediaLengthInSecond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53b17b4-01d3-406b-94bd-65bddd3a259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d31b507-d18a-42da-9f0e-cc612d1558f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bd31b507-d18a-42da-9f0e-cc612d1558f6" xsi:nil="true"/>
  </documentManagement>
</p:properties>
</file>

<file path=customXml/itemProps1.xml><?xml version="1.0" encoding="utf-8"?>
<ds:datastoreItem xmlns:ds="http://schemas.openxmlformats.org/officeDocument/2006/customXml" ds:itemID="{F4EBAD3D-6C6E-4BD2-83E5-FA586DF9DA30}">
  <ds:schemaRefs>
    <ds:schemaRef ds:uri="http://schemas.microsoft.com/sharepoint/v3/contenttype/forms"/>
  </ds:schemaRefs>
</ds:datastoreItem>
</file>

<file path=customXml/itemProps2.xml><?xml version="1.0" encoding="utf-8"?>
<ds:datastoreItem xmlns:ds="http://schemas.openxmlformats.org/officeDocument/2006/customXml" ds:itemID="{CDF8CF53-5639-4D40-9F21-FC3B1B6FAC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53b17b4-01d3-406b-94bd-65bddd3a259e"/>
    <ds:schemaRef ds:uri="bd31b507-d18a-42da-9f0e-cc612d1558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A3B2A7E-A00F-45F8-BCD4-3F73337EA937}">
  <ds:schemaRefs>
    <ds:schemaRef ds:uri="http://schemas.microsoft.com/office/infopath/2007/PartnerControls"/>
    <ds:schemaRef ds:uri="bd31b507-d18a-42da-9f0e-cc612d1558f6"/>
    <ds:schemaRef ds:uri="http://schemas.microsoft.com/office/2006/documentManagement/types"/>
    <ds:schemaRef ds:uri="http://schemas.microsoft.com/office/2006/metadata/properties"/>
    <ds:schemaRef ds:uri="http://schemas.openxmlformats.org/package/2006/metadata/core-properties"/>
    <ds:schemaRef ds:uri="http://purl.org/dc/elements/1.1/"/>
    <ds:schemaRef ds:uri="153b17b4-01d3-406b-94bd-65bddd3a259e"/>
    <ds:schemaRef ds:uri="http://www.w3.org/XML/1998/namespace"/>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Section 1 - P&amp;G</vt:lpstr>
      <vt:lpstr>Section 2 - Earthworks</vt:lpstr>
      <vt:lpstr>Section 3 - Concrete Abutments</vt:lpstr>
      <vt:lpstr>Section 4 - Gabion</vt:lpstr>
      <vt:lpstr>Section 5 - Piling</vt:lpstr>
      <vt:lpstr>Section 6 - PrefabricatedBridge</vt:lpstr>
      <vt:lpstr>Section 7 - Roads (2)</vt:lpstr>
      <vt:lpstr>Contract Participation Goals </vt:lpstr>
      <vt:lpstr>Summary</vt:lpstr>
      <vt:lpstr>'Contract Participation Goals '!Print_Area</vt:lpstr>
      <vt:lpstr>'Section 2 - Earthworks'!Print_Area</vt:lpstr>
      <vt:lpstr>'Section 4 - Gabion'!Print_Area</vt:lpstr>
      <vt:lpstr>'Section 5 - Piling'!Print_Area</vt:lpstr>
      <vt:lpstr>'Section 7 - Roads (2)'!Print_Area</vt:lpstr>
      <vt:lpstr>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Thanduxolo Zombe</dc:creator>
  <cp:lastModifiedBy>Vusi Khumalo</cp:lastModifiedBy>
  <cp:lastPrinted>2023-12-11T07:06:32Z</cp:lastPrinted>
  <dcterms:created xsi:type="dcterms:W3CDTF">2021-07-08T06:25:26Z</dcterms:created>
  <dcterms:modified xsi:type="dcterms:W3CDTF">2023-12-11T07:13:52Z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ESRI_WORKBOOK_ID">
    <vt:lpwstr>a3fbf693b29642d6bbd74bbf36ee6bc9</vt:lpwstr>
  </property>
  <property fmtid="{D5CDD505-2E9C-101B-9397-08002B2CF9AE}" pid="3" name="ContentTypeId">
    <vt:lpwstr>0x01010027704B92C4DB9246A0937DD8A853ED9F</vt:lpwstr>
  </property>
</Properties>
</file>